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Q:\24200_Stadsbyggnadsprojekt\Stadsbyggnadsprojekt\9242 Sydvästra Plania\2. Markanvisningsavtal\2.0 Utredningar och underlag\Inbjudan markanvisning 2021\Bilagor\"/>
    </mc:Choice>
  </mc:AlternateContent>
  <xr:revisionPtr revIDLastSave="0" documentId="8_{2260C99C-B41B-42D0-9C72-D73F69EFEF3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eräkningsmall Nacka GY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2" l="1"/>
  <c r="H36" i="2" l="1"/>
  <c r="H39" i="2" l="1"/>
  <c r="H38" i="2"/>
  <c r="J31" i="2"/>
  <c r="H31" i="2"/>
  <c r="G43" i="2"/>
  <c r="H32" i="2"/>
  <c r="G17" i="2"/>
  <c r="G18" i="2"/>
  <c r="G19" i="2"/>
  <c r="G20" i="2"/>
  <c r="G21" i="2"/>
  <c r="H49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33" i="2"/>
  <c r="H34" i="2"/>
  <c r="H35" i="2"/>
  <c r="H37" i="2"/>
  <c r="G40" i="2"/>
  <c r="H40" i="2" s="1"/>
  <c r="G41" i="2"/>
  <c r="H41" i="2" s="1"/>
  <c r="H42" i="2"/>
  <c r="H43" i="2"/>
  <c r="H44" i="2"/>
  <c r="H45" i="2"/>
  <c r="H46" i="2"/>
  <c r="H50" i="2"/>
  <c r="H51" i="2"/>
  <c r="H52" i="2"/>
  <c r="H53" i="2"/>
  <c r="H54" i="2"/>
  <c r="H55" i="2"/>
  <c r="H56" i="2"/>
  <c r="H57" i="2"/>
  <c r="H58" i="2"/>
  <c r="H59" i="2"/>
  <c r="H60" i="2"/>
  <c r="H61" i="2"/>
  <c r="H63" i="2"/>
  <c r="H64" i="2"/>
  <c r="H65" i="2"/>
  <c r="H66" i="2"/>
  <c r="H67" i="2"/>
  <c r="H68" i="2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H75" i="2"/>
  <c r="H76" i="2"/>
  <c r="H77" i="2"/>
  <c r="G79" i="2"/>
  <c r="M79" i="2" s="1"/>
  <c r="H80" i="2"/>
  <c r="H81" i="2"/>
  <c r="H82" i="2"/>
  <c r="H83" i="2"/>
  <c r="G84" i="2"/>
  <c r="H84" i="2" s="1"/>
  <c r="G86" i="2"/>
  <c r="H86" i="2" s="1"/>
  <c r="H87" i="2"/>
  <c r="H88" i="2"/>
  <c r="H89" i="2"/>
  <c r="G90" i="2"/>
  <c r="H90" i="2" s="1"/>
  <c r="N89" i="2"/>
  <c r="N88" i="2"/>
  <c r="N87" i="2"/>
  <c r="N86" i="2"/>
  <c r="M83" i="2"/>
  <c r="M82" i="2"/>
  <c r="M81" i="2"/>
  <c r="M80" i="2"/>
  <c r="L77" i="2"/>
  <c r="L76" i="2"/>
  <c r="L75" i="2"/>
  <c r="L73" i="2"/>
  <c r="L70" i="2"/>
  <c r="L68" i="2"/>
  <c r="L67" i="2"/>
  <c r="L66" i="2"/>
  <c r="L65" i="2"/>
  <c r="L64" i="2"/>
  <c r="L63" i="2"/>
  <c r="K61" i="2"/>
  <c r="K60" i="2"/>
  <c r="K59" i="2"/>
  <c r="K58" i="2"/>
  <c r="K57" i="2"/>
  <c r="K52" i="2"/>
  <c r="K51" i="2"/>
  <c r="K50" i="2"/>
  <c r="K49" i="2"/>
  <c r="K56" i="2"/>
  <c r="K55" i="2"/>
  <c r="K54" i="2"/>
  <c r="K53" i="2"/>
  <c r="J46" i="2"/>
  <c r="J45" i="2"/>
  <c r="J44" i="2"/>
  <c r="J43" i="2"/>
  <c r="J42" i="2"/>
  <c r="J39" i="2"/>
  <c r="J38" i="2"/>
  <c r="J37" i="2"/>
  <c r="J35" i="2"/>
  <c r="J34" i="2"/>
  <c r="J33" i="2"/>
  <c r="J32" i="2"/>
  <c r="H79" i="2" l="1"/>
  <c r="L69" i="2"/>
  <c r="L72" i="2"/>
  <c r="J41" i="2"/>
  <c r="M84" i="2"/>
  <c r="K91" i="2"/>
  <c r="F97" i="2" s="1"/>
  <c r="G97" i="2" s="1"/>
  <c r="L74" i="2"/>
  <c r="L71" i="2"/>
  <c r="L91" i="2" s="1"/>
  <c r="F98" i="2" s="1"/>
  <c r="G98" i="2" s="1"/>
  <c r="M91" i="2"/>
  <c r="F99" i="2" s="1"/>
  <c r="G99" i="2" s="1"/>
  <c r="J40" i="2"/>
  <c r="N90" i="2"/>
  <c r="N91" i="2" s="1"/>
  <c r="F100" i="2" s="1"/>
  <c r="G100" i="2" s="1"/>
  <c r="H91" i="2"/>
  <c r="H98" i="2" s="1"/>
  <c r="J91" i="2" l="1"/>
  <c r="F96" i="2" s="1"/>
  <c r="G96" i="2" s="1"/>
  <c r="H97" i="2"/>
  <c r="H99" i="2"/>
  <c r="H96" i="2"/>
  <c r="H93" i="2"/>
  <c r="H95" i="2"/>
  <c r="H100" i="2"/>
</calcChain>
</file>

<file path=xl/sharedStrings.xml><?xml version="1.0" encoding="utf-8"?>
<sst xmlns="http://schemas.openxmlformats.org/spreadsheetml/2006/main" count="177" uniqueCount="113">
  <si>
    <t>Detaljplan: XXXX</t>
  </si>
  <si>
    <t>Projektnamn/Byggherre: XXXX</t>
  </si>
  <si>
    <t>Skede och datum: XXXX och XX-XX-XX</t>
  </si>
  <si>
    <t>YTOR</t>
  </si>
  <si>
    <t>BERÄKNINGSFAKTOR</t>
  </si>
  <si>
    <t>ANTAL</t>
  </si>
  <si>
    <t>BERÄKNINGSYTA (KVM)</t>
  </si>
  <si>
    <t>TOTAL YTA (KVM)</t>
  </si>
  <si>
    <t>EKOEFFEKTIV YTA</t>
  </si>
  <si>
    <t>KOMMENTARER</t>
  </si>
  <si>
    <t>Bevarad naturmark</t>
  </si>
  <si>
    <t>-</t>
  </si>
  <si>
    <t>Ej underbyggd markgrönska</t>
  </si>
  <si>
    <t xml:space="preserve">Växtbädd ≥ 800 mm djup </t>
  </si>
  <si>
    <t>Växtbädd 600-799 mm djup</t>
  </si>
  <si>
    <t>Växtbädd 200-599 mm djup</t>
  </si>
  <si>
    <t>Grönt tak med ≥ 300 mm djup växtbädd</t>
  </si>
  <si>
    <t>Grönt tak med 110-299 mm djup växtbädd</t>
  </si>
  <si>
    <t>Grönt tak med 50 - 109 mm djup växtbädd</t>
  </si>
  <si>
    <t>Grönska på väggar</t>
  </si>
  <si>
    <t>Grönskande balkonger</t>
  </si>
  <si>
    <t>Befintliga stora träd &gt;30 cm</t>
  </si>
  <si>
    <t xml:space="preserve">Befintliga övriga träd 15-30 cm </t>
  </si>
  <si>
    <t>Nya stora träd (stam &gt;30 cm)</t>
  </si>
  <si>
    <t>Nya mellanstora träd (stam 20-30 cm)</t>
  </si>
  <si>
    <t>Nya små träd (stam 16-20 cm)</t>
  </si>
  <si>
    <t>Buskar generellt</t>
  </si>
  <si>
    <t>Vattenytor i dammar, bäckar och diken</t>
  </si>
  <si>
    <t>Hårdgjorda ytor med hög genomsläpplighet - gräsarmering</t>
  </si>
  <si>
    <t>Hårdgjorda ytor med medelhög genomsläpplighet - grus,sand mm</t>
  </si>
  <si>
    <t>Hårdgjorda ytor med viss genomsläpplighet - plattytor med fogar</t>
  </si>
  <si>
    <t>Täta ytor</t>
  </si>
  <si>
    <t>KVALITÉER</t>
  </si>
  <si>
    <t>S</t>
  </si>
  <si>
    <t>D</t>
  </si>
  <si>
    <t>B</t>
  </si>
  <si>
    <t>K</t>
  </si>
  <si>
    <t>L</t>
  </si>
  <si>
    <t>Sociala värden</t>
  </si>
  <si>
    <t>Gräsytor för social aktivitet &gt;75 kvm</t>
  </si>
  <si>
    <t>Odlingsytor</t>
  </si>
  <si>
    <t>Tak, balkonger, terrasser och växthus för odling</t>
  </si>
  <si>
    <t>Gemensamma takterasser</t>
  </si>
  <si>
    <t>Synliga gröna tak</t>
  </si>
  <si>
    <t>Gröna väggar, upplevelsevärden</t>
  </si>
  <si>
    <t>Blomsterprakt i fältskiktet</t>
  </si>
  <si>
    <t>Buskar upplevelsevärden</t>
  </si>
  <si>
    <t>Buskar med ätliga bär och frukter</t>
  </si>
  <si>
    <t>Träd, upplevelsevärden</t>
  </si>
  <si>
    <t>Fruktträd och blommande träd</t>
  </si>
  <si>
    <t>Pergolor o.dyl.</t>
  </si>
  <si>
    <t>Habitatstärkande åtgärder, upplevelsevärden</t>
  </si>
  <si>
    <t>Utsiktsplats mot grönska och/eller vatten</t>
  </si>
  <si>
    <t>Vattenspeglar, cirkulerande rinnande vatten, fontäner och dylikt</t>
  </si>
  <si>
    <t>Biologiskt tillgängliga vatten - upplevelsevärden</t>
  </si>
  <si>
    <t>Dagvattenhantering</t>
  </si>
  <si>
    <t>Fördröjning och rening av avrinnande dagvatten i enlighet med kommunens Anvisningar och principlösningar för dagvattenhantering på kvartersmark och allmän plats (endast en (1) av följande fyra)</t>
  </si>
  <si>
    <t>Minst 10 mm infiltreras i växtbädd</t>
  </si>
  <si>
    <t>Minst 15 mm infiltreras i växtbädd</t>
  </si>
  <si>
    <t>Minst 20 mm infiltreras i växtbädd</t>
  </si>
  <si>
    <t xml:space="preserve">Minst 10 mm fördröjs och renas i magasin </t>
  </si>
  <si>
    <t>Ej underbyggd markgrönska där vatten kan infiltrera</t>
  </si>
  <si>
    <t>Växtytor med minst ≥ 300 mm jorddjup på bjälklag</t>
  </si>
  <si>
    <t>Växtytor med 50-299 mm jorddjup på bjälklag</t>
  </si>
  <si>
    <t>Genomsläppliga beläggningar</t>
  </si>
  <si>
    <t>Regnbädd som omhändertar dagvatten</t>
  </si>
  <si>
    <t>Skelettjord som omhändertar dagvatten</t>
  </si>
  <si>
    <t>Översvämningsyta, tillfällig ytvattensamling</t>
  </si>
  <si>
    <t>Seriekopplade dagvattensystem</t>
  </si>
  <si>
    <t>Stuprör med utkastare</t>
  </si>
  <si>
    <t>Biologisk mångfald</t>
  </si>
  <si>
    <t>Diversitet i fältskiktet</t>
  </si>
  <si>
    <t>Naturligt arturval</t>
  </si>
  <si>
    <t>Diversitet på gröna tunna sedumtak</t>
  </si>
  <si>
    <t>Grönskande balkonger med häng- eller klätterväxter</t>
  </si>
  <si>
    <t>Fjärilsrabatt</t>
  </si>
  <si>
    <t>Bärande buskar</t>
  </si>
  <si>
    <t>Äldre, grova träd</t>
  </si>
  <si>
    <t>Karaktärsträd</t>
  </si>
  <si>
    <t>Bärande träd</t>
  </si>
  <si>
    <t>Holkar, bikupor</t>
  </si>
  <si>
    <t>Baggholkar och faunadepåer</t>
  </si>
  <si>
    <t>Habitatstärkande åtgärder för särskilt utpekade arter</t>
  </si>
  <si>
    <t>Biologiskt tillgängliga permanenta vattenytor</t>
  </si>
  <si>
    <t>Ytvattensamlingar, fuktstråk med tillfälligt vatten</t>
  </si>
  <si>
    <t>Koppling till existerande grön- och blåstruktur utanför området</t>
  </si>
  <si>
    <t>Lokalklimat</t>
  </si>
  <si>
    <t xml:space="preserve">Träd placerade så att de ger lövskugga </t>
  </si>
  <si>
    <t>Pergolor, lövgångar mm som ger lövskugga</t>
  </si>
  <si>
    <t>Gröna tak eller flerskiktad markgrönska</t>
  </si>
  <si>
    <t>Vattensamlingar för torrperioder</t>
  </si>
  <si>
    <t>Uppsamling av regnvatten för bevattning</t>
  </si>
  <si>
    <t>Träd som ger vindskydd</t>
  </si>
  <si>
    <t>Luftrening</t>
  </si>
  <si>
    <t>Befintliga och nya träd</t>
  </si>
  <si>
    <t>Vegetationsklädd mark</t>
  </si>
  <si>
    <t>Gröna tak</t>
  </si>
  <si>
    <t>Trädarter som har särskilt god luftreningsförmåga</t>
  </si>
  <si>
    <t>Total summa (eko-effektiv yta):</t>
  </si>
  <si>
    <t>Hela tomtens yta:</t>
  </si>
  <si>
    <t>Uppnådd faktor:</t>
  </si>
  <si>
    <t xml:space="preserve"> </t>
  </si>
  <si>
    <t>Balansering av kvalitéer:</t>
  </si>
  <si>
    <t xml:space="preserve"> Max antal:</t>
  </si>
  <si>
    <t>Uppnått antal:</t>
  </si>
  <si>
    <t>% :</t>
  </si>
  <si>
    <t>Andel av total ekoeffektiv yta</t>
  </si>
  <si>
    <t>S = Sociala värden</t>
  </si>
  <si>
    <t>D = Dagvattenhantering</t>
  </si>
  <si>
    <t>B = Biologisk mångfald</t>
  </si>
  <si>
    <t>K = Lokalklimat</t>
  </si>
  <si>
    <t>L = Luftrening</t>
  </si>
  <si>
    <t>* Enbart en av  kvaliteerna för fördröjning och rening väljs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</si>
</sst>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sz val="24"/>
      <name val="Gill Sans MT"/>
      <family val="2"/>
    </font>
    <font>
      <sz val="20"/>
      <name val="Gill Sans MT"/>
      <family val="2"/>
    </font>
    <font>
      <sz val="10"/>
      <name val="Stockholm Type Regular"/>
      <family val="3"/>
    </font>
    <font>
      <b/>
      <sz val="18"/>
      <name val="Gill Sans MT"/>
      <family val="2"/>
    </font>
    <font>
      <b/>
      <sz val="12"/>
      <color indexed="17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sz val="10"/>
      <color theme="0"/>
      <name val="Arial"/>
      <family val="2"/>
    </font>
    <font>
      <sz val="12"/>
      <color theme="0"/>
      <name val="Gill Sans MT"/>
      <family val="2"/>
    </font>
    <font>
      <b/>
      <sz val="10"/>
      <name val="Gill Sans MT"/>
      <family val="2"/>
    </font>
    <font>
      <b/>
      <sz val="18"/>
      <color theme="0"/>
      <name val="Gill Sans MT"/>
      <family val="2"/>
    </font>
    <font>
      <b/>
      <sz val="12"/>
      <color theme="0"/>
      <name val="Gill Sans MT"/>
      <family val="2"/>
    </font>
    <font>
      <b/>
      <sz val="12"/>
      <color indexed="48"/>
      <name val="Gill Sans MT"/>
      <family val="2"/>
    </font>
    <font>
      <b/>
      <sz val="12"/>
      <color rgb="FFFFD02D"/>
      <name val="Gill Sans MT"/>
      <family val="2"/>
    </font>
    <font>
      <b/>
      <sz val="12"/>
      <color rgb="FF00518D"/>
      <name val="Gill Sans MT"/>
      <family val="2"/>
    </font>
    <font>
      <b/>
      <sz val="12"/>
      <color theme="6"/>
      <name val="Gill Sans MT"/>
      <family val="2"/>
    </font>
    <font>
      <b/>
      <sz val="12"/>
      <color theme="0" tint="-0.499984740745262"/>
      <name val="Gill Sans MT"/>
      <family val="2"/>
    </font>
    <font>
      <b/>
      <sz val="12"/>
      <color rgb="FF684839"/>
      <name val="Gill Sans MT"/>
      <family val="2"/>
    </font>
    <font>
      <b/>
      <sz val="20"/>
      <color rgb="FFFFD02D"/>
      <name val="Gill Sans MT"/>
      <family val="2"/>
    </font>
    <font>
      <sz val="18"/>
      <name val="Gill Sans MT"/>
      <family val="2"/>
    </font>
    <font>
      <b/>
      <sz val="12"/>
      <color rgb="FFC58A00"/>
      <name val="Gill Sans MT"/>
      <family val="2"/>
    </font>
    <font>
      <b/>
      <sz val="20"/>
      <color rgb="FF00518D"/>
      <name val="Gill Sans MT"/>
      <family val="2"/>
    </font>
    <font>
      <b/>
      <sz val="12"/>
      <color indexed="30"/>
      <name val="Gill Sans MT"/>
      <family val="2"/>
    </font>
    <font>
      <b/>
      <sz val="20"/>
      <color rgb="FF97AC1E"/>
      <name val="Gill Sans MT"/>
      <family val="2"/>
    </font>
    <font>
      <b/>
      <sz val="20"/>
      <color theme="0" tint="-0.499984740745262"/>
      <name val="Gill Sans MT"/>
      <family val="2"/>
    </font>
    <font>
      <b/>
      <sz val="12"/>
      <color theme="0" tint="-0.34998626667073579"/>
      <name val="Gill Sans MT"/>
      <family val="2"/>
    </font>
    <font>
      <b/>
      <sz val="20"/>
      <color rgb="FF684839"/>
      <name val="Gill Sans MT"/>
      <family val="2"/>
    </font>
    <font>
      <b/>
      <sz val="12"/>
      <color rgb="FF634844"/>
      <name val="Gill Sans MT"/>
      <family val="2"/>
    </font>
    <font>
      <b/>
      <sz val="12"/>
      <color indexed="53"/>
      <name val="Gill Sans MT"/>
      <family val="2"/>
    </font>
    <font>
      <b/>
      <i/>
      <sz val="14"/>
      <name val="Gill Sans MT"/>
      <family val="2"/>
    </font>
    <font>
      <b/>
      <sz val="20"/>
      <name val="Gill Sans MT"/>
      <family val="2"/>
    </font>
    <font>
      <sz val="10"/>
      <color rgb="FFFFD02D"/>
      <name val="Arial"/>
      <family val="2"/>
    </font>
    <font>
      <sz val="10"/>
      <color rgb="FF00518D"/>
      <name val="Arial"/>
      <family val="2"/>
    </font>
    <font>
      <b/>
      <sz val="12"/>
      <color rgb="FF97AC1E"/>
      <name val="Gill Sans MT"/>
      <family val="2"/>
    </font>
    <font>
      <sz val="10"/>
      <color rgb="FF97AC1E"/>
      <name val="Arial"/>
      <family val="2"/>
    </font>
    <font>
      <sz val="10"/>
      <color theme="0" tint="-0.499984740745262"/>
      <name val="Arial"/>
      <family val="2"/>
    </font>
    <font>
      <sz val="10"/>
      <color rgb="FF684839"/>
      <name val="Arial"/>
      <family val="2"/>
    </font>
    <font>
      <b/>
      <sz val="10"/>
      <name val="Arial"/>
      <family val="2"/>
    </font>
    <font>
      <b/>
      <sz val="12"/>
      <name val="Gill Sans MT"/>
    </font>
    <font>
      <b/>
      <sz val="12"/>
      <color theme="7"/>
      <name val="Gill Sans MT"/>
      <family val="2"/>
    </font>
    <font>
      <b/>
      <sz val="12"/>
      <color theme="8"/>
      <name val="Gill Sans MT"/>
      <family val="2"/>
    </font>
    <font>
      <b/>
      <sz val="12"/>
      <color theme="9"/>
      <name val="Gill Sans MT"/>
      <family val="2"/>
    </font>
    <font>
      <b/>
      <sz val="12"/>
      <color theme="2" tint="-0.499984740745262"/>
      <name val="Gill Sans MT"/>
      <family val="2"/>
    </font>
    <font>
      <b/>
      <sz val="12"/>
      <color theme="5" tint="-0.499984740745262"/>
      <name val="Gill Sans M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D02D"/>
        <bgColor indexed="64"/>
      </patternFill>
    </fill>
    <fill>
      <patternFill patternType="solid">
        <fgColor rgb="FF00518D"/>
        <bgColor indexed="64"/>
      </patternFill>
    </fill>
    <fill>
      <patternFill patternType="solid">
        <fgColor rgb="FF97AC1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8483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n">
        <color theme="6" tint="-0.499984740745262"/>
      </bottom>
      <diagonal/>
    </border>
    <border>
      <left style="thick">
        <color theme="9" tint="-0.249977111117893"/>
      </left>
      <right style="thick">
        <color theme="9" tint="-0.249977111117893"/>
      </right>
      <top/>
      <bottom style="thin">
        <color indexed="64"/>
      </bottom>
      <diagonal/>
    </border>
    <border>
      <left style="thick">
        <color theme="9" tint="-0.249977111117893"/>
      </left>
      <right style="thick">
        <color theme="9" tint="-0.249977111117893"/>
      </right>
      <top style="thin">
        <color indexed="64"/>
      </top>
      <bottom style="thin">
        <color indexed="64"/>
      </bottom>
      <diagonal/>
    </border>
    <border>
      <left style="thick">
        <color theme="9" tint="-0.249977111117893"/>
      </left>
      <right style="thick">
        <color theme="9" tint="-0.249977111117893"/>
      </right>
      <top style="thin">
        <color indexed="64"/>
      </top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n">
        <color indexed="64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9" tint="-0.249977111117893"/>
      </left>
      <right style="thick">
        <color theme="9" tint="-0.24997711111789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thin">
        <color indexed="64"/>
      </bottom>
      <diagonal/>
    </border>
    <border>
      <left style="medium">
        <color rgb="FF548235"/>
      </left>
      <right style="medium">
        <color rgb="FF548235"/>
      </right>
      <top style="thin">
        <color indexed="64"/>
      </top>
      <bottom style="thin">
        <color indexed="64"/>
      </bottom>
      <diagonal/>
    </border>
    <border>
      <left style="medium">
        <color rgb="FF548235"/>
      </left>
      <right style="medium">
        <color rgb="FF548235"/>
      </right>
      <top style="thin">
        <color indexed="64"/>
      </top>
      <bottom/>
      <diagonal/>
    </border>
    <border>
      <left style="medium">
        <color rgb="FF548235"/>
      </left>
      <right style="medium">
        <color rgb="FF548235"/>
      </right>
      <top style="thin">
        <color rgb="FF000000"/>
      </top>
      <bottom/>
      <diagonal/>
    </border>
    <border>
      <left style="medium">
        <color rgb="FF548235"/>
      </left>
      <right style="medium">
        <color rgb="FF548235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548235"/>
      </left>
      <right style="medium">
        <color rgb="FF548235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ck">
        <color theme="9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50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2" fillId="0" borderId="0" xfId="2"/>
    <xf numFmtId="0" fontId="5" fillId="0" borderId="0" xfId="2" applyFont="1" applyBorder="1" applyProtection="1">
      <protection locked="0"/>
    </xf>
    <xf numFmtId="0" fontId="3" fillId="0" borderId="0" xfId="2" applyFont="1" applyProtection="1">
      <protection hidden="1"/>
    </xf>
    <xf numFmtId="0" fontId="6" fillId="0" borderId="0" xfId="2" applyFont="1" applyProtection="1">
      <protection hidden="1"/>
    </xf>
    <xf numFmtId="0" fontId="2" fillId="0" borderId="0" xfId="2" applyProtection="1">
      <protection hidden="1"/>
    </xf>
    <xf numFmtId="0" fontId="3" fillId="0" borderId="0" xfId="2" applyFont="1" applyBorder="1" applyAlignment="1" applyProtection="1">
      <alignment horizontal="center"/>
      <protection hidden="1"/>
    </xf>
    <xf numFmtId="0" fontId="7" fillId="2" borderId="1" xfId="2" applyFont="1" applyFill="1" applyBorder="1"/>
    <xf numFmtId="0" fontId="7" fillId="3" borderId="2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 wrapText="1"/>
    </xf>
    <xf numFmtId="0" fontId="7" fillId="0" borderId="3" xfId="2" applyFont="1" applyFill="1" applyBorder="1" applyAlignment="1">
      <alignment horizontal="center" wrapText="1"/>
    </xf>
    <xf numFmtId="0" fontId="7" fillId="4" borderId="4" xfId="2" applyFont="1" applyFill="1" applyBorder="1" applyAlignment="1">
      <alignment horizontal="center" wrapText="1"/>
    </xf>
    <xf numFmtId="0" fontId="8" fillId="0" borderId="0" xfId="2" applyFont="1"/>
    <xf numFmtId="0" fontId="9" fillId="0" borderId="5" xfId="2" applyFont="1" applyBorder="1"/>
    <xf numFmtId="164" fontId="9" fillId="3" borderId="6" xfId="2" applyNumberFormat="1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/>
    </xf>
    <xf numFmtId="0" fontId="9" fillId="0" borderId="7" xfId="2" applyFont="1" applyBorder="1" applyAlignment="1">
      <alignment horizontal="center"/>
    </xf>
    <xf numFmtId="1" fontId="10" fillId="4" borderId="8" xfId="2" applyNumberFormat="1" applyFont="1" applyFill="1" applyBorder="1" applyAlignment="1">
      <alignment horizontal="center"/>
    </xf>
    <xf numFmtId="0" fontId="9" fillId="0" borderId="9" xfId="2" applyFont="1" applyBorder="1"/>
    <xf numFmtId="164" fontId="9" fillId="3" borderId="10" xfId="2" applyNumberFormat="1" applyFont="1" applyFill="1" applyBorder="1" applyAlignment="1">
      <alignment horizontal="center"/>
    </xf>
    <xf numFmtId="0" fontId="10" fillId="0" borderId="10" xfId="2" applyFont="1" applyFill="1" applyBorder="1" applyAlignment="1">
      <alignment horizontal="center"/>
    </xf>
    <xf numFmtId="0" fontId="9" fillId="0" borderId="11" xfId="2" applyFont="1" applyBorder="1" applyAlignment="1">
      <alignment horizontal="center"/>
    </xf>
    <xf numFmtId="1" fontId="10" fillId="4" borderId="12" xfId="2" applyNumberFormat="1" applyFont="1" applyFill="1" applyBorder="1" applyAlignment="1">
      <alignment horizontal="center"/>
    </xf>
    <xf numFmtId="0" fontId="9" fillId="0" borderId="9" xfId="2" applyFont="1" applyFill="1" applyBorder="1"/>
    <xf numFmtId="0" fontId="9" fillId="3" borderId="10" xfId="2" applyFont="1" applyFill="1" applyBorder="1" applyAlignment="1">
      <alignment horizontal="center"/>
    </xf>
    <xf numFmtId="0" fontId="10" fillId="4" borderId="12" xfId="2" applyNumberFormat="1" applyFont="1" applyFill="1" applyBorder="1" applyAlignment="1">
      <alignment horizontal="center"/>
    </xf>
    <xf numFmtId="0" fontId="11" fillId="0" borderId="0" xfId="2" applyFont="1" applyBorder="1"/>
    <xf numFmtId="0" fontId="2" fillId="0" borderId="0" xfId="2" applyBorder="1"/>
    <xf numFmtId="0" fontId="9" fillId="0" borderId="0" xfId="2" applyFont="1" applyFill="1" applyBorder="1"/>
    <xf numFmtId="164" fontId="12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 applyProtection="1">
      <alignment horizontal="center"/>
      <protection locked="0"/>
    </xf>
    <xf numFmtId="0" fontId="12" fillId="0" borderId="0" xfId="2" applyFont="1" applyFill="1" applyBorder="1" applyAlignment="1">
      <alignment horizontal="center"/>
    </xf>
    <xf numFmtId="1" fontId="12" fillId="0" borderId="0" xfId="2" applyNumberFormat="1" applyFont="1" applyFill="1" applyBorder="1" applyAlignment="1">
      <alignment horizontal="center"/>
    </xf>
    <xf numFmtId="0" fontId="10" fillId="0" borderId="13" xfId="2" applyFont="1" applyFill="1" applyBorder="1" applyAlignment="1">
      <alignment horizontal="center"/>
    </xf>
    <xf numFmtId="0" fontId="13" fillId="0" borderId="0" xfId="2" applyFont="1" applyProtection="1">
      <protection hidden="1"/>
    </xf>
    <xf numFmtId="164" fontId="9" fillId="3" borderId="11" xfId="2" applyNumberFormat="1" applyFont="1" applyFill="1" applyBorder="1" applyAlignment="1">
      <alignment horizontal="center"/>
    </xf>
    <xf numFmtId="0" fontId="9" fillId="0" borderId="14" xfId="2" applyFont="1" applyFill="1" applyBorder="1" applyAlignment="1" applyProtection="1">
      <alignment horizontal="center"/>
      <protection locked="0"/>
    </xf>
    <xf numFmtId="1" fontId="10" fillId="4" borderId="15" xfId="2" applyNumberFormat="1" applyFont="1" applyFill="1" applyBorder="1" applyAlignment="1">
      <alignment horizontal="center"/>
    </xf>
    <xf numFmtId="0" fontId="9" fillId="3" borderId="11" xfId="2" applyFont="1" applyFill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9" fillId="0" borderId="0" xfId="2" applyFont="1" applyFill="1" applyBorder="1" applyAlignment="1">
      <alignment wrapText="1"/>
    </xf>
    <xf numFmtId="0" fontId="10" fillId="0" borderId="16" xfId="2" applyFont="1" applyFill="1" applyBorder="1" applyAlignment="1">
      <alignment horizontal="center"/>
    </xf>
    <xf numFmtId="0" fontId="9" fillId="0" borderId="17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0" fontId="15" fillId="0" borderId="0" xfId="2" applyFont="1" applyFill="1" applyBorder="1"/>
    <xf numFmtId="0" fontId="16" fillId="0" borderId="0" xfId="2" applyFont="1"/>
    <xf numFmtId="0" fontId="9" fillId="0" borderId="18" xfId="2" applyFont="1" applyBorder="1"/>
    <xf numFmtId="164" fontId="9" fillId="3" borderId="19" xfId="2" applyNumberFormat="1" applyFont="1" applyFill="1" applyBorder="1" applyAlignment="1">
      <alignment horizontal="center"/>
    </xf>
    <xf numFmtId="0" fontId="10" fillId="0" borderId="19" xfId="2" applyFont="1" applyFill="1" applyBorder="1" applyAlignment="1">
      <alignment horizontal="center"/>
    </xf>
    <xf numFmtId="0" fontId="9" fillId="0" borderId="20" xfId="2" applyFont="1" applyBorder="1" applyAlignment="1">
      <alignment horizontal="center"/>
    </xf>
    <xf numFmtId="1" fontId="10" fillId="4" borderId="21" xfId="2" applyNumberFormat="1" applyFont="1" applyFill="1" applyBorder="1" applyAlignment="1">
      <alignment horizontal="center"/>
    </xf>
    <xf numFmtId="0" fontId="16" fillId="0" borderId="0" xfId="2" applyFont="1" applyBorder="1"/>
    <xf numFmtId="164" fontId="10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 applyProtection="1">
      <alignment horizontal="center"/>
      <protection locked="0"/>
    </xf>
    <xf numFmtId="1" fontId="10" fillId="0" borderId="0" xfId="2" applyNumberFormat="1" applyFont="1" applyFill="1" applyBorder="1" applyAlignment="1">
      <alignment horizontal="center"/>
    </xf>
    <xf numFmtId="0" fontId="3" fillId="0" borderId="0" xfId="2" applyFont="1" applyBorder="1"/>
    <xf numFmtId="0" fontId="2" fillId="0" borderId="0" xfId="2" applyBorder="1" applyProtection="1">
      <protection hidden="1"/>
    </xf>
    <xf numFmtId="0" fontId="7" fillId="0" borderId="1" xfId="2" applyFont="1" applyFill="1" applyBorder="1"/>
    <xf numFmtId="0" fontId="7" fillId="0" borderId="2" xfId="2" applyFont="1" applyFill="1" applyBorder="1" applyAlignment="1">
      <alignment horizontal="center" wrapText="1"/>
    </xf>
    <xf numFmtId="0" fontId="7" fillId="0" borderId="4" xfId="2" applyFont="1" applyFill="1" applyBorder="1" applyAlignment="1">
      <alignment horizontal="center" wrapText="1"/>
    </xf>
    <xf numFmtId="0" fontId="22" fillId="0" borderId="0" xfId="2" applyFont="1" applyFill="1" applyBorder="1"/>
    <xf numFmtId="0" fontId="23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24" fillId="5" borderId="0" xfId="2" applyFont="1" applyFill="1"/>
    <xf numFmtId="0" fontId="9" fillId="0" borderId="22" xfId="2" applyFont="1" applyFill="1" applyBorder="1"/>
    <xf numFmtId="0" fontId="9" fillId="3" borderId="23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1" fontId="10" fillId="4" borderId="25" xfId="2" applyNumberFormat="1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9" fillId="0" borderId="9" xfId="2" applyFont="1" applyFill="1" applyBorder="1" applyAlignment="1">
      <alignment wrapText="1"/>
    </xf>
    <xf numFmtId="0" fontId="9" fillId="0" borderId="0" xfId="2" applyFont="1" applyBorder="1"/>
    <xf numFmtId="1" fontId="12" fillId="0" borderId="0" xfId="2" applyNumberFormat="1" applyFont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9" fillId="0" borderId="11" xfId="2" applyFont="1" applyFill="1" applyBorder="1" applyAlignment="1">
      <alignment horizontal="center"/>
    </xf>
    <xf numFmtId="0" fontId="9" fillId="0" borderId="18" xfId="2" applyFont="1" applyFill="1" applyBorder="1"/>
    <xf numFmtId="0" fontId="9" fillId="3" borderId="20" xfId="2" applyFont="1" applyFill="1" applyBorder="1" applyAlignment="1">
      <alignment horizontal="center"/>
    </xf>
    <xf numFmtId="0" fontId="9" fillId="0" borderId="27" xfId="2" applyFont="1" applyFill="1" applyBorder="1" applyAlignment="1" applyProtection="1">
      <alignment horizontal="center"/>
      <protection locked="0"/>
    </xf>
    <xf numFmtId="1" fontId="10" fillId="4" borderId="29" xfId="2" applyNumberFormat="1" applyFont="1" applyFill="1" applyBorder="1" applyAlignment="1">
      <alignment horizontal="center"/>
    </xf>
    <xf numFmtId="0" fontId="26" fillId="6" borderId="0" xfId="2" applyFont="1" applyFill="1"/>
    <xf numFmtId="0" fontId="10" fillId="0" borderId="26" xfId="2" applyFont="1" applyFill="1" applyBorder="1" applyAlignment="1" applyProtection="1">
      <alignment horizontal="center"/>
      <protection locked="0"/>
    </xf>
    <xf numFmtId="0" fontId="3" fillId="0" borderId="0" xfId="2" applyFont="1" applyFill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 applyProtection="1">
      <alignment horizontal="center"/>
      <protection hidden="1"/>
    </xf>
    <xf numFmtId="2" fontId="9" fillId="3" borderId="10" xfId="2" applyNumberFormat="1" applyFont="1" applyFill="1" applyBorder="1" applyAlignment="1">
      <alignment horizontal="center"/>
    </xf>
    <xf numFmtId="0" fontId="27" fillId="0" borderId="0" xfId="2" applyFont="1" applyFill="1" applyBorder="1"/>
    <xf numFmtId="0" fontId="15" fillId="0" borderId="0" xfId="2" applyFont="1" applyBorder="1"/>
    <xf numFmtId="0" fontId="19" fillId="7" borderId="0" xfId="2" applyFont="1" applyFill="1"/>
    <xf numFmtId="2" fontId="9" fillId="3" borderId="23" xfId="2" applyNumberFormat="1" applyFont="1" applyFill="1" applyBorder="1" applyAlignment="1">
      <alignment horizontal="center"/>
    </xf>
    <xf numFmtId="0" fontId="9" fillId="0" borderId="24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12" fillId="0" borderId="0" xfId="2" applyFont="1" applyBorder="1" applyAlignment="1" applyProtection="1">
      <alignment horizontal="center"/>
      <protection locked="0"/>
    </xf>
    <xf numFmtId="0" fontId="9" fillId="0" borderId="20" xfId="2" applyFont="1" applyFill="1" applyBorder="1" applyAlignment="1">
      <alignment horizontal="center"/>
    </xf>
    <xf numFmtId="0" fontId="28" fillId="0" borderId="0" xfId="2" applyFont="1" applyFill="1" applyBorder="1"/>
    <xf numFmtId="0" fontId="29" fillId="8" borderId="0" xfId="2" applyFont="1" applyFill="1"/>
    <xf numFmtId="0" fontId="9" fillId="3" borderId="24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1" fontId="10" fillId="4" borderId="31" xfId="2" applyNumberFormat="1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164" fontId="9" fillId="3" borderId="20" xfId="2" applyNumberFormat="1" applyFont="1" applyFill="1" applyBorder="1" applyAlignment="1">
      <alignment horizontal="center"/>
    </xf>
    <xf numFmtId="0" fontId="10" fillId="0" borderId="28" xfId="2" applyFont="1" applyFill="1" applyBorder="1" applyAlignment="1" applyProtection="1">
      <alignment horizontal="center"/>
      <protection locked="0"/>
    </xf>
    <xf numFmtId="0" fontId="30" fillId="0" borderId="0" xfId="2" applyFont="1" applyFill="1" applyBorder="1"/>
    <xf numFmtId="0" fontId="31" fillId="9" borderId="0" xfId="2" applyFont="1" applyFill="1"/>
    <xf numFmtId="0" fontId="10" fillId="0" borderId="11" xfId="2" applyFont="1" applyBorder="1" applyAlignment="1">
      <alignment horizontal="center"/>
    </xf>
    <xf numFmtId="0" fontId="9" fillId="0" borderId="18" xfId="2" applyFont="1" applyFill="1" applyBorder="1" applyAlignment="1">
      <alignment wrapText="1"/>
    </xf>
    <xf numFmtId="0" fontId="32" fillId="0" borderId="0" xfId="2" applyFont="1"/>
    <xf numFmtId="0" fontId="33" fillId="0" borderId="0" xfId="2" applyFont="1" applyFill="1" applyBorder="1"/>
    <xf numFmtId="1" fontId="9" fillId="0" borderId="0" xfId="2" applyNumberFormat="1" applyFont="1" applyFill="1" applyBorder="1" applyAlignment="1">
      <alignment horizontal="center"/>
    </xf>
    <xf numFmtId="0" fontId="3" fillId="0" borderId="0" xfId="2" applyFont="1" applyAlignment="1" applyProtection="1">
      <alignment horizontal="center"/>
      <protection hidden="1"/>
    </xf>
    <xf numFmtId="0" fontId="33" fillId="0" borderId="0" xfId="2" applyFont="1" applyBorder="1"/>
    <xf numFmtId="0" fontId="10" fillId="0" borderId="0" xfId="2" applyFont="1" applyBorder="1" applyAlignment="1">
      <alignment horizontal="center"/>
    </xf>
    <xf numFmtId="0" fontId="34" fillId="10" borderId="33" xfId="2" applyFont="1" applyFill="1" applyBorder="1"/>
    <xf numFmtId="0" fontId="5" fillId="10" borderId="34" xfId="2" applyFont="1" applyFill="1" applyBorder="1" applyAlignment="1">
      <alignment horizontal="center"/>
    </xf>
    <xf numFmtId="2" fontId="34" fillId="10" borderId="35" xfId="2" applyNumberFormat="1" applyFont="1" applyFill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37" fillId="0" borderId="0" xfId="2" applyFont="1" applyBorder="1" applyAlignment="1">
      <alignment horizontal="center"/>
    </xf>
    <xf numFmtId="0" fontId="20" fillId="0" borderId="0" xfId="2" applyFont="1" applyBorder="1" applyAlignment="1">
      <alignment horizontal="center"/>
    </xf>
    <xf numFmtId="165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13" fillId="0" borderId="0" xfId="2" applyFont="1" applyBorder="1"/>
    <xf numFmtId="165" fontId="3" fillId="0" borderId="0" xfId="2" applyNumberFormat="1" applyFont="1" applyBorder="1"/>
    <xf numFmtId="1" fontId="3" fillId="0" borderId="0" xfId="2" applyNumberFormat="1" applyFont="1" applyBorder="1"/>
    <xf numFmtId="166" fontId="13" fillId="0" borderId="0" xfId="1" applyNumberFormat="1" applyFont="1" applyBorder="1"/>
    <xf numFmtId="165" fontId="3" fillId="0" borderId="0" xfId="1" applyNumberFormat="1" applyFont="1" applyBorder="1"/>
    <xf numFmtId="0" fontId="2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41" fillId="0" borderId="0" xfId="2" applyFont="1"/>
    <xf numFmtId="9" fontId="1" fillId="0" borderId="0" xfId="1" applyAlignment="1">
      <alignment horizontal="center"/>
    </xf>
    <xf numFmtId="0" fontId="2" fillId="0" borderId="0" xfId="2" applyFont="1"/>
    <xf numFmtId="0" fontId="2" fillId="0" borderId="0" xfId="2" applyFont="1" applyBorder="1" applyAlignment="1">
      <alignment horizontal="center"/>
    </xf>
    <xf numFmtId="0" fontId="2" fillId="0" borderId="0" xfId="2" applyBorder="1" applyAlignment="1">
      <alignment horizontal="center"/>
    </xf>
    <xf numFmtId="0" fontId="0" fillId="0" borderId="0" xfId="2" applyFont="1" applyBorder="1"/>
    <xf numFmtId="0" fontId="0" fillId="0" borderId="0" xfId="2" applyFont="1" applyBorder="1" applyAlignment="1">
      <alignment horizontal="right"/>
    </xf>
    <xf numFmtId="0" fontId="2" fillId="0" borderId="0" xfId="2" applyFont="1" applyBorder="1" applyAlignment="1">
      <alignment horizontal="right"/>
    </xf>
    <xf numFmtId="0" fontId="41" fillId="0" borderId="0" xfId="2" applyFont="1" applyBorder="1"/>
    <xf numFmtId="165" fontId="2" fillId="0" borderId="0" xfId="2" applyNumberFormat="1" applyBorder="1"/>
    <xf numFmtId="1" fontId="2" fillId="0" borderId="0" xfId="2" applyNumberFormat="1" applyBorder="1"/>
    <xf numFmtId="166" fontId="41" fillId="0" borderId="0" xfId="1" applyNumberFormat="1" applyFont="1" applyBorder="1"/>
    <xf numFmtId="9" fontId="1" fillId="0" borderId="0" xfId="1" applyBorder="1"/>
    <xf numFmtId="0" fontId="2" fillId="0" borderId="0" xfId="2" applyFont="1" applyBorder="1"/>
    <xf numFmtId="166" fontId="1" fillId="0" borderId="0" xfId="1" applyNumberFormat="1" applyBorder="1"/>
    <xf numFmtId="9" fontId="0" fillId="0" borderId="0" xfId="1" applyFont="1" applyBorder="1"/>
    <xf numFmtId="166" fontId="2" fillId="0" borderId="0" xfId="2" applyNumberFormat="1" applyBorder="1"/>
    <xf numFmtId="0" fontId="2" fillId="0" borderId="0" xfId="2" applyFont="1" applyFill="1" applyBorder="1"/>
    <xf numFmtId="1" fontId="2" fillId="0" borderId="0" xfId="2" applyNumberFormat="1" applyFont="1" applyBorder="1"/>
    <xf numFmtId="0" fontId="2" fillId="0" borderId="0" xfId="2" applyFont="1" applyFill="1" applyBorder="1" applyAlignment="1">
      <alignment wrapText="1"/>
    </xf>
    <xf numFmtId="165" fontId="2" fillId="0" borderId="0" xfId="2" applyNumberFormat="1" applyFont="1" applyBorder="1" applyAlignment="1">
      <alignment horizontal="right"/>
    </xf>
    <xf numFmtId="1" fontId="0" fillId="0" borderId="0" xfId="2" applyNumberFormat="1" applyFont="1" applyBorder="1"/>
    <xf numFmtId="165" fontId="0" fillId="0" borderId="0" xfId="2" applyNumberFormat="1" applyFont="1" applyBorder="1"/>
    <xf numFmtId="0" fontId="10" fillId="11" borderId="37" xfId="2" applyFont="1" applyFill="1" applyBorder="1" applyAlignment="1" applyProtection="1">
      <alignment horizontal="center"/>
      <protection locked="0"/>
    </xf>
    <xf numFmtId="0" fontId="10" fillId="11" borderId="38" xfId="2" applyFont="1" applyFill="1" applyBorder="1" applyAlignment="1" applyProtection="1">
      <alignment horizontal="center"/>
      <protection locked="0"/>
    </xf>
    <xf numFmtId="0" fontId="10" fillId="11" borderId="39" xfId="2" applyFont="1" applyFill="1" applyBorder="1" applyAlignment="1" applyProtection="1">
      <alignment horizontal="center"/>
      <protection locked="0"/>
    </xf>
    <xf numFmtId="0" fontId="10" fillId="11" borderId="40" xfId="2" applyFont="1" applyFill="1" applyBorder="1" applyAlignment="1" applyProtection="1">
      <alignment horizontal="center"/>
      <protection locked="0"/>
    </xf>
    <xf numFmtId="0" fontId="10" fillId="11" borderId="41" xfId="2" applyFont="1" applyFill="1" applyBorder="1" applyAlignment="1" applyProtection="1">
      <alignment horizontal="center"/>
      <protection locked="0"/>
    </xf>
    <xf numFmtId="0" fontId="10" fillId="11" borderId="36" xfId="2" applyFont="1" applyFill="1" applyBorder="1" applyAlignment="1" applyProtection="1">
      <alignment horizontal="center"/>
      <protection locked="0"/>
    </xf>
    <xf numFmtId="0" fontId="10" fillId="11" borderId="41" xfId="2" applyFont="1" applyFill="1" applyBorder="1" applyAlignment="1">
      <alignment horizontal="center"/>
    </xf>
    <xf numFmtId="0" fontId="10" fillId="11" borderId="36" xfId="2" applyFont="1" applyFill="1" applyBorder="1" applyAlignment="1">
      <alignment horizontal="center"/>
    </xf>
    <xf numFmtId="0" fontId="10" fillId="0" borderId="3" xfId="2" applyFont="1" applyFill="1" applyBorder="1" applyAlignment="1" applyProtection="1">
      <alignment horizontal="center"/>
    </xf>
    <xf numFmtId="0" fontId="9" fillId="0" borderId="30" xfId="2" applyFont="1" applyFill="1" applyBorder="1" applyAlignment="1" applyProtection="1">
      <alignment horizontal="center"/>
      <protection locked="0"/>
    </xf>
    <xf numFmtId="0" fontId="9" fillId="0" borderId="3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5" fillId="10" borderId="0" xfId="2" applyFont="1" applyFill="1" applyBorder="1" applyAlignment="1">
      <alignment horizontal="center"/>
    </xf>
    <xf numFmtId="0" fontId="9" fillId="11" borderId="42" xfId="2" applyFont="1" applyFill="1" applyBorder="1" applyAlignment="1" applyProtection="1">
      <alignment horizontal="center"/>
      <protection locked="0"/>
    </xf>
    <xf numFmtId="0" fontId="17" fillId="0" borderId="43" xfId="2" applyFont="1" applyBorder="1" applyAlignment="1">
      <alignment horizontal="center"/>
    </xf>
    <xf numFmtId="0" fontId="18" fillId="0" borderId="44" xfId="2" applyFont="1" applyBorder="1" applyAlignment="1">
      <alignment horizontal="center"/>
    </xf>
    <xf numFmtId="0" fontId="19" fillId="0" borderId="44" xfId="2" applyFont="1" applyBorder="1" applyAlignment="1" applyProtection="1">
      <alignment horizontal="center"/>
      <protection hidden="1"/>
    </xf>
    <xf numFmtId="0" fontId="20" fillId="0" borderId="44" xfId="2" applyFont="1" applyBorder="1" applyAlignment="1">
      <alignment horizontal="center"/>
    </xf>
    <xf numFmtId="0" fontId="21" fillId="0" borderId="45" xfId="2" applyFont="1" applyBorder="1" applyAlignment="1">
      <alignment horizontal="center"/>
    </xf>
    <xf numFmtId="0" fontId="3" fillId="0" borderId="46" xfId="2" applyFont="1" applyBorder="1" applyAlignment="1" applyProtection="1">
      <alignment horizontal="center"/>
      <protection hidden="1"/>
    </xf>
    <xf numFmtId="0" fontId="3" fillId="0" borderId="47" xfId="2" applyFont="1" applyBorder="1" applyAlignment="1" applyProtection="1">
      <alignment horizontal="center"/>
      <protection hidden="1"/>
    </xf>
    <xf numFmtId="0" fontId="3" fillId="0" borderId="46" xfId="2" applyFont="1" applyFill="1" applyBorder="1" applyAlignment="1" applyProtection="1">
      <alignment horizontal="center"/>
      <protection hidden="1"/>
    </xf>
    <xf numFmtId="0" fontId="3" fillId="0" borderId="46" xfId="2" applyFont="1" applyBorder="1" applyAlignment="1">
      <alignment horizontal="center"/>
    </xf>
    <xf numFmtId="0" fontId="3" fillId="0" borderId="47" xfId="2" applyFont="1" applyBorder="1" applyAlignment="1">
      <alignment horizontal="center"/>
    </xf>
    <xf numFmtId="0" fontId="9" fillId="0" borderId="47" xfId="2" applyFont="1" applyBorder="1" applyAlignment="1" applyProtection="1">
      <alignment horizontal="center"/>
      <protection hidden="1"/>
    </xf>
    <xf numFmtId="0" fontId="24" fillId="0" borderId="47" xfId="2" applyFont="1" applyBorder="1" applyAlignment="1">
      <alignment horizontal="center"/>
    </xf>
    <xf numFmtId="0" fontId="3" fillId="0" borderId="48" xfId="2" applyFont="1" applyBorder="1" applyAlignment="1" applyProtection="1">
      <alignment horizontal="center"/>
      <protection hidden="1"/>
    </xf>
    <xf numFmtId="0" fontId="3" fillId="0" borderId="49" xfId="2" applyFont="1" applyBorder="1" applyAlignment="1">
      <alignment horizontal="center"/>
    </xf>
    <xf numFmtId="0" fontId="3" fillId="0" borderId="49" xfId="2" applyFont="1" applyBorder="1" applyAlignment="1" applyProtection="1">
      <alignment horizontal="center"/>
      <protection hidden="1"/>
    </xf>
    <xf numFmtId="0" fontId="3" fillId="0" borderId="50" xfId="2" applyFont="1" applyBorder="1" applyAlignment="1" applyProtection="1">
      <alignment horizontal="center"/>
      <protection hidden="1"/>
    </xf>
    <xf numFmtId="0" fontId="10" fillId="0" borderId="51" xfId="2" applyFont="1" applyFill="1" applyBorder="1"/>
    <xf numFmtId="0" fontId="9" fillId="0" borderId="51" xfId="2" applyFont="1" applyFill="1" applyBorder="1"/>
    <xf numFmtId="0" fontId="10" fillId="11" borderId="52" xfId="2" applyFont="1" applyFill="1" applyBorder="1" applyAlignment="1" applyProtection="1">
      <alignment horizontal="center"/>
      <protection locked="0"/>
    </xf>
    <xf numFmtId="0" fontId="10" fillId="0" borderId="7" xfId="2" applyFont="1" applyFill="1" applyBorder="1" applyAlignment="1">
      <alignment horizontal="center"/>
    </xf>
    <xf numFmtId="0" fontId="2" fillId="0" borderId="0" xfId="2" applyFill="1" applyProtection="1">
      <protection hidden="1"/>
    </xf>
    <xf numFmtId="0" fontId="9" fillId="0" borderId="0" xfId="2" applyFont="1" applyBorder="1" applyAlignment="1">
      <alignment horizontal="center"/>
    </xf>
    <xf numFmtId="0" fontId="3" fillId="2" borderId="0" xfId="2" applyFont="1" applyFill="1"/>
    <xf numFmtId="9" fontId="42" fillId="0" borderId="55" xfId="1" applyFont="1" applyBorder="1" applyAlignment="1">
      <alignment horizontal="center"/>
    </xf>
    <xf numFmtId="0" fontId="9" fillId="0" borderId="58" xfId="2" applyFont="1" applyBorder="1"/>
    <xf numFmtId="0" fontId="9" fillId="0" borderId="59" xfId="2" applyFont="1" applyBorder="1" applyAlignment="1">
      <alignment horizontal="center"/>
    </xf>
    <xf numFmtId="0" fontId="9" fillId="0" borderId="60" xfId="2" applyFont="1" applyBorder="1" applyAlignment="1">
      <alignment horizontal="center"/>
    </xf>
    <xf numFmtId="0" fontId="2" fillId="0" borderId="61" xfId="2" applyFont="1" applyBorder="1" applyAlignment="1">
      <alignment horizontal="center"/>
    </xf>
    <xf numFmtId="0" fontId="9" fillId="0" borderId="62" xfId="2" applyFont="1" applyBorder="1" applyAlignment="1">
      <alignment horizontal="center"/>
    </xf>
    <xf numFmtId="0" fontId="35" fillId="0" borderId="61" xfId="2" applyFont="1" applyBorder="1" applyAlignment="1">
      <alignment horizontal="center"/>
    </xf>
    <xf numFmtId="9" fontId="17" fillId="0" borderId="62" xfId="1" applyFont="1" applyBorder="1" applyAlignment="1">
      <alignment horizontal="center"/>
    </xf>
    <xf numFmtId="0" fontId="36" fillId="0" borderId="61" xfId="2" applyFont="1" applyBorder="1" applyAlignment="1">
      <alignment horizontal="center"/>
    </xf>
    <xf numFmtId="9" fontId="18" fillId="0" borderId="62" xfId="1" applyFont="1" applyBorder="1" applyAlignment="1">
      <alignment horizontal="center"/>
    </xf>
    <xf numFmtId="0" fontId="38" fillId="0" borderId="61" xfId="2" applyFont="1" applyBorder="1" applyAlignment="1">
      <alignment horizontal="center"/>
    </xf>
    <xf numFmtId="9" fontId="37" fillId="0" borderId="62" xfId="1" applyFont="1" applyBorder="1" applyAlignment="1">
      <alignment horizontal="center"/>
    </xf>
    <xf numFmtId="0" fontId="39" fillId="0" borderId="61" xfId="2" applyFont="1" applyBorder="1" applyAlignment="1">
      <alignment horizontal="center"/>
    </xf>
    <xf numFmtId="9" fontId="20" fillId="0" borderId="62" xfId="1" applyFont="1" applyBorder="1" applyAlignment="1">
      <alignment horizontal="center"/>
    </xf>
    <xf numFmtId="0" fontId="40" fillId="0" borderId="63" xfId="2" applyFont="1" applyFill="1" applyBorder="1" applyAlignment="1">
      <alignment horizontal="center"/>
    </xf>
    <xf numFmtId="0" fontId="21" fillId="0" borderId="56" xfId="2" applyFont="1" applyBorder="1" applyAlignment="1">
      <alignment horizontal="center"/>
    </xf>
    <xf numFmtId="9" fontId="21" fillId="0" borderId="64" xfId="1" applyFont="1" applyBorder="1" applyAlignment="1">
      <alignment horizontal="center"/>
    </xf>
    <xf numFmtId="0" fontId="9" fillId="0" borderId="54" xfId="2" applyFont="1" applyBorder="1" applyAlignment="1">
      <alignment horizontal="center"/>
    </xf>
    <xf numFmtId="0" fontId="2" fillId="0" borderId="65" xfId="2" applyBorder="1"/>
    <xf numFmtId="0" fontId="9" fillId="0" borderId="66" xfId="2" applyFont="1" applyBorder="1"/>
    <xf numFmtId="0" fontId="17" fillId="0" borderId="66" xfId="2" applyFont="1" applyBorder="1"/>
    <xf numFmtId="0" fontId="18" fillId="0" borderId="66" xfId="2" applyFont="1" applyBorder="1"/>
    <xf numFmtId="0" fontId="37" fillId="0" borderId="66" xfId="2" applyFont="1" applyBorder="1"/>
    <xf numFmtId="0" fontId="20" fillId="0" borderId="66" xfId="2" applyFont="1" applyBorder="1"/>
    <xf numFmtId="0" fontId="21" fillId="0" borderId="67" xfId="2" applyFont="1" applyBorder="1"/>
    <xf numFmtId="0" fontId="9" fillId="0" borderId="53" xfId="2" applyFont="1" applyFill="1" applyBorder="1" applyAlignment="1">
      <alignment wrapText="1"/>
    </xf>
    <xf numFmtId="0" fontId="10" fillId="0" borderId="68" xfId="2" applyFont="1" applyFill="1" applyBorder="1" applyAlignment="1">
      <alignment horizontal="center"/>
    </xf>
    <xf numFmtId="2" fontId="9" fillId="3" borderId="69" xfId="2" applyNumberFormat="1" applyFont="1" applyFill="1" applyBorder="1" applyAlignment="1">
      <alignment horizontal="center"/>
    </xf>
    <xf numFmtId="2" fontId="9" fillId="3" borderId="70" xfId="2" applyNumberFormat="1" applyFont="1" applyFill="1" applyBorder="1" applyAlignment="1">
      <alignment horizontal="center"/>
    </xf>
    <xf numFmtId="1" fontId="10" fillId="4" borderId="71" xfId="2" applyNumberFormat="1" applyFont="1" applyFill="1" applyBorder="1" applyAlignment="1">
      <alignment horizontal="center"/>
    </xf>
    <xf numFmtId="1" fontId="10" fillId="4" borderId="72" xfId="2" applyNumberFormat="1" applyFont="1" applyFill="1" applyBorder="1" applyAlignment="1">
      <alignment horizontal="center"/>
    </xf>
    <xf numFmtId="1" fontId="10" fillId="4" borderId="73" xfId="2" applyNumberFormat="1" applyFont="1" applyFill="1" applyBorder="1" applyAlignment="1">
      <alignment horizontal="center"/>
    </xf>
    <xf numFmtId="0" fontId="10" fillId="11" borderId="74" xfId="2" applyFont="1" applyFill="1" applyBorder="1" applyAlignment="1" applyProtection="1">
      <alignment horizontal="center"/>
      <protection locked="0"/>
    </xf>
    <xf numFmtId="0" fontId="10" fillId="11" borderId="75" xfId="2" applyFont="1" applyFill="1" applyBorder="1" applyAlignment="1" applyProtection="1">
      <alignment horizontal="center"/>
      <protection locked="0"/>
    </xf>
    <xf numFmtId="0" fontId="10" fillId="11" borderId="76" xfId="2" applyFont="1" applyFill="1" applyBorder="1" applyAlignment="1" applyProtection="1">
      <alignment horizontal="center"/>
      <protection locked="0"/>
    </xf>
    <xf numFmtId="0" fontId="10" fillId="11" borderId="77" xfId="2" applyFont="1" applyFill="1" applyBorder="1" applyAlignment="1" applyProtection="1">
      <alignment horizontal="center"/>
      <protection locked="0"/>
    </xf>
    <xf numFmtId="0" fontId="10" fillId="11" borderId="78" xfId="2" applyFont="1" applyFill="1" applyBorder="1" applyAlignment="1" applyProtection="1">
      <alignment horizontal="center"/>
      <protection locked="0"/>
    </xf>
    <xf numFmtId="2" fontId="9" fillId="3" borderId="26" xfId="2" applyNumberFormat="1" applyFont="1" applyFill="1" applyBorder="1" applyAlignment="1">
      <alignment horizontal="center"/>
    </xf>
    <xf numFmtId="1" fontId="10" fillId="0" borderId="79" xfId="2" applyNumberFormat="1" applyFont="1" applyFill="1" applyBorder="1" applyAlignment="1">
      <alignment horizontal="center"/>
    </xf>
    <xf numFmtId="0" fontId="25" fillId="0" borderId="56" xfId="2" applyFont="1" applyFill="1" applyBorder="1"/>
    <xf numFmtId="0" fontId="23" fillId="0" borderId="56" xfId="2" applyFont="1" applyFill="1" applyBorder="1" applyAlignment="1">
      <alignment horizontal="center"/>
    </xf>
    <xf numFmtId="0" fontId="7" fillId="0" borderId="56" xfId="2" applyFont="1" applyFill="1" applyBorder="1" applyAlignment="1">
      <alignment horizontal="center"/>
    </xf>
    <xf numFmtId="0" fontId="9" fillId="0" borderId="81" xfId="2" applyFont="1" applyFill="1" applyBorder="1"/>
    <xf numFmtId="2" fontId="9" fillId="3" borderId="82" xfId="2" applyNumberFormat="1" applyFont="1" applyFill="1" applyBorder="1" applyAlignment="1">
      <alignment horizontal="center"/>
    </xf>
    <xf numFmtId="0" fontId="10" fillId="0" borderId="83" xfId="2" applyFont="1" applyFill="1" applyBorder="1" applyAlignment="1">
      <alignment horizontal="center"/>
    </xf>
    <xf numFmtId="0" fontId="10" fillId="0" borderId="84" xfId="2" applyFont="1" applyFill="1" applyBorder="1" applyAlignment="1">
      <alignment horizontal="center"/>
    </xf>
    <xf numFmtId="0" fontId="10" fillId="11" borderId="85" xfId="2" applyFont="1" applyFill="1" applyBorder="1" applyAlignment="1" applyProtection="1">
      <alignment horizontal="center"/>
      <protection locked="0"/>
    </xf>
    <xf numFmtId="1" fontId="10" fillId="4" borderId="86" xfId="2" applyNumberFormat="1" applyFont="1" applyFill="1" applyBorder="1" applyAlignment="1">
      <alignment horizontal="center"/>
    </xf>
    <xf numFmtId="1" fontId="10" fillId="4" borderId="87" xfId="2" applyNumberFormat="1" applyFont="1" applyFill="1" applyBorder="1" applyAlignment="1">
      <alignment horizontal="center"/>
    </xf>
    <xf numFmtId="0" fontId="7" fillId="0" borderId="88" xfId="2" applyFont="1" applyFill="1" applyBorder="1" applyAlignment="1">
      <alignment horizontal="center"/>
    </xf>
    <xf numFmtId="9" fontId="43" fillId="0" borderId="55" xfId="1" applyFont="1" applyBorder="1" applyAlignment="1">
      <alignment horizontal="center"/>
    </xf>
    <xf numFmtId="9" fontId="44" fillId="0" borderId="55" xfId="1" applyFont="1" applyBorder="1" applyAlignment="1">
      <alignment horizontal="center"/>
    </xf>
    <xf numFmtId="9" fontId="45" fillId="0" borderId="55" xfId="1" applyFont="1" applyBorder="1" applyAlignment="1">
      <alignment horizontal="center"/>
    </xf>
    <xf numFmtId="9" fontId="46" fillId="0" borderId="55" xfId="1" applyFont="1" applyBorder="1" applyAlignment="1">
      <alignment horizontal="center"/>
    </xf>
    <xf numFmtId="9" fontId="47" fillId="0" borderId="57" xfId="1" applyFont="1" applyBorder="1" applyAlignment="1">
      <alignment horizontal="center"/>
    </xf>
    <xf numFmtId="164" fontId="9" fillId="3" borderId="69" xfId="2" applyNumberFormat="1" applyFont="1" applyFill="1" applyBorder="1" applyAlignment="1">
      <alignment horizontal="center"/>
    </xf>
    <xf numFmtId="164" fontId="9" fillId="3" borderId="80" xfId="2" applyNumberFormat="1" applyFont="1" applyFill="1" applyBorder="1" applyAlignment="1">
      <alignment horizontal="center"/>
    </xf>
  </cellXfs>
  <cellStyles count="3">
    <cellStyle name="Normal" xfId="0" builtinId="0"/>
    <cellStyle name="Normal_Grönytefaktor Norra Djurgårdsstaden_version3" xfId="2" xr:uid="{00000000-0005-0000-0000-000001000000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F6D2-1058-4A0C-9320-F86F89B10A54}">
  <dimension ref="B2:AS289"/>
  <sheetViews>
    <sheetView tabSelected="1" zoomScale="60" zoomScaleNormal="60" workbookViewId="0">
      <selection activeCell="C21" sqref="C21"/>
    </sheetView>
  </sheetViews>
  <sheetFormatPr defaultColWidth="9.1796875" defaultRowHeight="12.5"/>
  <cols>
    <col min="1" max="1" width="9.1796875" style="4" customWidth="1"/>
    <col min="2" max="2" width="7.453125" style="4" customWidth="1"/>
    <col min="3" max="3" width="89.453125" style="4" bestFit="1" customWidth="1"/>
    <col min="4" max="4" width="42.453125" style="131" bestFit="1" customWidth="1"/>
    <col min="5" max="5" width="13.81640625" style="131" bestFit="1" customWidth="1"/>
    <col min="6" max="6" width="32.81640625" style="131" bestFit="1" customWidth="1"/>
    <col min="7" max="7" width="22.453125" style="132" bestFit="1" customWidth="1"/>
    <col min="8" max="8" width="34.453125" style="132" bestFit="1" customWidth="1"/>
    <col min="9" max="9" width="96.1796875" style="4" customWidth="1"/>
    <col min="10" max="10" width="9.1796875" style="4" customWidth="1"/>
    <col min="11" max="11" width="11.453125" style="4" bestFit="1" customWidth="1"/>
    <col min="12" max="12" width="9.1796875" style="4"/>
    <col min="13" max="13" width="9.1796875" style="4" customWidth="1"/>
    <col min="14" max="16" width="9.1796875" style="4"/>
    <col min="17" max="17" width="10" style="4" customWidth="1"/>
    <col min="18" max="18" width="9.81640625" style="4" customWidth="1"/>
    <col min="19" max="19" width="10.1796875" style="4" customWidth="1"/>
    <col min="20" max="20" width="9" style="4" customWidth="1"/>
    <col min="21" max="21" width="10.54296875" style="4" customWidth="1"/>
    <col min="22" max="22" width="12" style="4" customWidth="1"/>
    <col min="23" max="23" width="10.54296875" style="4" customWidth="1"/>
    <col min="24" max="27" width="9.1796875" style="4"/>
    <col min="28" max="29" width="9.1796875" style="4" customWidth="1"/>
    <col min="30" max="30" width="9.54296875" style="4" customWidth="1"/>
    <col min="31" max="32" width="9.453125" style="4" customWidth="1"/>
    <col min="33" max="33" width="10.81640625" style="4" customWidth="1"/>
    <col min="34" max="34" width="11.453125" style="4" customWidth="1"/>
    <col min="35" max="256" width="9.1796875" style="4"/>
    <col min="257" max="257" width="9.1796875" style="4" customWidth="1"/>
    <col min="258" max="258" width="7.453125" style="4" customWidth="1"/>
    <col min="259" max="259" width="96.81640625" style="4" customWidth="1"/>
    <col min="260" max="260" width="26.453125" style="4" customWidth="1"/>
    <col min="261" max="261" width="17.453125" style="4" customWidth="1"/>
    <col min="262" max="262" width="25.453125" style="4" customWidth="1"/>
    <col min="263" max="263" width="21" style="4" customWidth="1"/>
    <col min="264" max="264" width="27.54296875" style="4" customWidth="1"/>
    <col min="265" max="266" width="9.1796875" style="4"/>
    <col min="267" max="267" width="11.453125" style="4" bestFit="1" customWidth="1"/>
    <col min="268" max="268" width="9.1796875" style="4"/>
    <col min="269" max="269" width="9.1796875" style="4" customWidth="1"/>
    <col min="270" max="272" width="9.1796875" style="4"/>
    <col min="273" max="273" width="10" style="4" customWidth="1"/>
    <col min="274" max="274" width="9.81640625" style="4" customWidth="1"/>
    <col min="275" max="275" width="10.1796875" style="4" customWidth="1"/>
    <col min="276" max="276" width="9" style="4" customWidth="1"/>
    <col min="277" max="277" width="10.54296875" style="4" customWidth="1"/>
    <col min="278" max="278" width="12" style="4" customWidth="1"/>
    <col min="279" max="279" width="10.54296875" style="4" customWidth="1"/>
    <col min="280" max="283" width="9.1796875" style="4"/>
    <col min="284" max="285" width="9.1796875" style="4" customWidth="1"/>
    <col min="286" max="286" width="9.54296875" style="4" customWidth="1"/>
    <col min="287" max="288" width="9.453125" style="4" customWidth="1"/>
    <col min="289" max="289" width="10.81640625" style="4" customWidth="1"/>
    <col min="290" max="290" width="11.453125" style="4" customWidth="1"/>
    <col min="291" max="512" width="9.1796875" style="4"/>
    <col min="513" max="513" width="9.1796875" style="4" customWidth="1"/>
    <col min="514" max="514" width="7.453125" style="4" customWidth="1"/>
    <col min="515" max="515" width="96.81640625" style="4" customWidth="1"/>
    <col min="516" max="516" width="26.453125" style="4" customWidth="1"/>
    <col min="517" max="517" width="17.453125" style="4" customWidth="1"/>
    <col min="518" max="518" width="25.453125" style="4" customWidth="1"/>
    <col min="519" max="519" width="21" style="4" customWidth="1"/>
    <col min="520" max="520" width="27.54296875" style="4" customWidth="1"/>
    <col min="521" max="522" width="9.1796875" style="4"/>
    <col min="523" max="523" width="11.453125" style="4" bestFit="1" customWidth="1"/>
    <col min="524" max="524" width="9.1796875" style="4"/>
    <col min="525" max="525" width="9.1796875" style="4" customWidth="1"/>
    <col min="526" max="528" width="9.1796875" style="4"/>
    <col min="529" max="529" width="10" style="4" customWidth="1"/>
    <col min="530" max="530" width="9.81640625" style="4" customWidth="1"/>
    <col min="531" max="531" width="10.1796875" style="4" customWidth="1"/>
    <col min="532" max="532" width="9" style="4" customWidth="1"/>
    <col min="533" max="533" width="10.54296875" style="4" customWidth="1"/>
    <col min="534" max="534" width="12" style="4" customWidth="1"/>
    <col min="535" max="535" width="10.54296875" style="4" customWidth="1"/>
    <col min="536" max="539" width="9.1796875" style="4"/>
    <col min="540" max="541" width="9.1796875" style="4" customWidth="1"/>
    <col min="542" max="542" width="9.54296875" style="4" customWidth="1"/>
    <col min="543" max="544" width="9.453125" style="4" customWidth="1"/>
    <col min="545" max="545" width="10.81640625" style="4" customWidth="1"/>
    <col min="546" max="546" width="11.453125" style="4" customWidth="1"/>
    <col min="547" max="768" width="9.1796875" style="4"/>
    <col min="769" max="769" width="9.1796875" style="4" customWidth="1"/>
    <col min="770" max="770" width="7.453125" style="4" customWidth="1"/>
    <col min="771" max="771" width="96.81640625" style="4" customWidth="1"/>
    <col min="772" max="772" width="26.453125" style="4" customWidth="1"/>
    <col min="773" max="773" width="17.453125" style="4" customWidth="1"/>
    <col min="774" max="774" width="25.453125" style="4" customWidth="1"/>
    <col min="775" max="775" width="21" style="4" customWidth="1"/>
    <col min="776" max="776" width="27.54296875" style="4" customWidth="1"/>
    <col min="777" max="778" width="9.1796875" style="4"/>
    <col min="779" max="779" width="11.453125" style="4" bestFit="1" customWidth="1"/>
    <col min="780" max="780" width="9.1796875" style="4"/>
    <col min="781" max="781" width="9.1796875" style="4" customWidth="1"/>
    <col min="782" max="784" width="9.1796875" style="4"/>
    <col min="785" max="785" width="10" style="4" customWidth="1"/>
    <col min="786" max="786" width="9.81640625" style="4" customWidth="1"/>
    <col min="787" max="787" width="10.1796875" style="4" customWidth="1"/>
    <col min="788" max="788" width="9" style="4" customWidth="1"/>
    <col min="789" max="789" width="10.54296875" style="4" customWidth="1"/>
    <col min="790" max="790" width="12" style="4" customWidth="1"/>
    <col min="791" max="791" width="10.54296875" style="4" customWidth="1"/>
    <col min="792" max="795" width="9.1796875" style="4"/>
    <col min="796" max="797" width="9.1796875" style="4" customWidth="1"/>
    <col min="798" max="798" width="9.54296875" style="4" customWidth="1"/>
    <col min="799" max="800" width="9.453125" style="4" customWidth="1"/>
    <col min="801" max="801" width="10.81640625" style="4" customWidth="1"/>
    <col min="802" max="802" width="11.453125" style="4" customWidth="1"/>
    <col min="803" max="1024" width="9.1796875" style="4"/>
    <col min="1025" max="1025" width="9.1796875" style="4" customWidth="1"/>
    <col min="1026" max="1026" width="7.453125" style="4" customWidth="1"/>
    <col min="1027" max="1027" width="96.81640625" style="4" customWidth="1"/>
    <col min="1028" max="1028" width="26.453125" style="4" customWidth="1"/>
    <col min="1029" max="1029" width="17.453125" style="4" customWidth="1"/>
    <col min="1030" max="1030" width="25.453125" style="4" customWidth="1"/>
    <col min="1031" max="1031" width="21" style="4" customWidth="1"/>
    <col min="1032" max="1032" width="27.54296875" style="4" customWidth="1"/>
    <col min="1033" max="1034" width="9.1796875" style="4"/>
    <col min="1035" max="1035" width="11.453125" style="4" bestFit="1" customWidth="1"/>
    <col min="1036" max="1036" width="9.1796875" style="4"/>
    <col min="1037" max="1037" width="9.1796875" style="4" customWidth="1"/>
    <col min="1038" max="1040" width="9.1796875" style="4"/>
    <col min="1041" max="1041" width="10" style="4" customWidth="1"/>
    <col min="1042" max="1042" width="9.81640625" style="4" customWidth="1"/>
    <col min="1043" max="1043" width="10.1796875" style="4" customWidth="1"/>
    <col min="1044" max="1044" width="9" style="4" customWidth="1"/>
    <col min="1045" max="1045" width="10.54296875" style="4" customWidth="1"/>
    <col min="1046" max="1046" width="12" style="4" customWidth="1"/>
    <col min="1047" max="1047" width="10.54296875" style="4" customWidth="1"/>
    <col min="1048" max="1051" width="9.1796875" style="4"/>
    <col min="1052" max="1053" width="9.1796875" style="4" customWidth="1"/>
    <col min="1054" max="1054" width="9.54296875" style="4" customWidth="1"/>
    <col min="1055" max="1056" width="9.453125" style="4" customWidth="1"/>
    <col min="1057" max="1057" width="10.81640625" style="4" customWidth="1"/>
    <col min="1058" max="1058" width="11.453125" style="4" customWidth="1"/>
    <col min="1059" max="1280" width="9.1796875" style="4"/>
    <col min="1281" max="1281" width="9.1796875" style="4" customWidth="1"/>
    <col min="1282" max="1282" width="7.453125" style="4" customWidth="1"/>
    <col min="1283" max="1283" width="96.81640625" style="4" customWidth="1"/>
    <col min="1284" max="1284" width="26.453125" style="4" customWidth="1"/>
    <col min="1285" max="1285" width="17.453125" style="4" customWidth="1"/>
    <col min="1286" max="1286" width="25.453125" style="4" customWidth="1"/>
    <col min="1287" max="1287" width="21" style="4" customWidth="1"/>
    <col min="1288" max="1288" width="27.54296875" style="4" customWidth="1"/>
    <col min="1289" max="1290" width="9.1796875" style="4"/>
    <col min="1291" max="1291" width="11.453125" style="4" bestFit="1" customWidth="1"/>
    <col min="1292" max="1292" width="9.1796875" style="4"/>
    <col min="1293" max="1293" width="9.1796875" style="4" customWidth="1"/>
    <col min="1294" max="1296" width="9.1796875" style="4"/>
    <col min="1297" max="1297" width="10" style="4" customWidth="1"/>
    <col min="1298" max="1298" width="9.81640625" style="4" customWidth="1"/>
    <col min="1299" max="1299" width="10.1796875" style="4" customWidth="1"/>
    <col min="1300" max="1300" width="9" style="4" customWidth="1"/>
    <col min="1301" max="1301" width="10.54296875" style="4" customWidth="1"/>
    <col min="1302" max="1302" width="12" style="4" customWidth="1"/>
    <col min="1303" max="1303" width="10.54296875" style="4" customWidth="1"/>
    <col min="1304" max="1307" width="9.1796875" style="4"/>
    <col min="1308" max="1309" width="9.1796875" style="4" customWidth="1"/>
    <col min="1310" max="1310" width="9.54296875" style="4" customWidth="1"/>
    <col min="1311" max="1312" width="9.453125" style="4" customWidth="1"/>
    <col min="1313" max="1313" width="10.81640625" style="4" customWidth="1"/>
    <col min="1314" max="1314" width="11.453125" style="4" customWidth="1"/>
    <col min="1315" max="1536" width="9.1796875" style="4"/>
    <col min="1537" max="1537" width="9.1796875" style="4" customWidth="1"/>
    <col min="1538" max="1538" width="7.453125" style="4" customWidth="1"/>
    <col min="1539" max="1539" width="96.81640625" style="4" customWidth="1"/>
    <col min="1540" max="1540" width="26.453125" style="4" customWidth="1"/>
    <col min="1541" max="1541" width="17.453125" style="4" customWidth="1"/>
    <col min="1542" max="1542" width="25.453125" style="4" customWidth="1"/>
    <col min="1543" max="1543" width="21" style="4" customWidth="1"/>
    <col min="1544" max="1544" width="27.54296875" style="4" customWidth="1"/>
    <col min="1545" max="1546" width="9.1796875" style="4"/>
    <col min="1547" max="1547" width="11.453125" style="4" bestFit="1" customWidth="1"/>
    <col min="1548" max="1548" width="9.1796875" style="4"/>
    <col min="1549" max="1549" width="9.1796875" style="4" customWidth="1"/>
    <col min="1550" max="1552" width="9.1796875" style="4"/>
    <col min="1553" max="1553" width="10" style="4" customWidth="1"/>
    <col min="1554" max="1554" width="9.81640625" style="4" customWidth="1"/>
    <col min="1555" max="1555" width="10.1796875" style="4" customWidth="1"/>
    <col min="1556" max="1556" width="9" style="4" customWidth="1"/>
    <col min="1557" max="1557" width="10.54296875" style="4" customWidth="1"/>
    <col min="1558" max="1558" width="12" style="4" customWidth="1"/>
    <col min="1559" max="1559" width="10.54296875" style="4" customWidth="1"/>
    <col min="1560" max="1563" width="9.1796875" style="4"/>
    <col min="1564" max="1565" width="9.1796875" style="4" customWidth="1"/>
    <col min="1566" max="1566" width="9.54296875" style="4" customWidth="1"/>
    <col min="1567" max="1568" width="9.453125" style="4" customWidth="1"/>
    <col min="1569" max="1569" width="10.81640625" style="4" customWidth="1"/>
    <col min="1570" max="1570" width="11.453125" style="4" customWidth="1"/>
    <col min="1571" max="1792" width="9.1796875" style="4"/>
    <col min="1793" max="1793" width="9.1796875" style="4" customWidth="1"/>
    <col min="1794" max="1794" width="7.453125" style="4" customWidth="1"/>
    <col min="1795" max="1795" width="96.81640625" style="4" customWidth="1"/>
    <col min="1796" max="1796" width="26.453125" style="4" customWidth="1"/>
    <col min="1797" max="1797" width="17.453125" style="4" customWidth="1"/>
    <col min="1798" max="1798" width="25.453125" style="4" customWidth="1"/>
    <col min="1799" max="1799" width="21" style="4" customWidth="1"/>
    <col min="1800" max="1800" width="27.54296875" style="4" customWidth="1"/>
    <col min="1801" max="1802" width="9.1796875" style="4"/>
    <col min="1803" max="1803" width="11.453125" style="4" bestFit="1" customWidth="1"/>
    <col min="1804" max="1804" width="9.1796875" style="4"/>
    <col min="1805" max="1805" width="9.1796875" style="4" customWidth="1"/>
    <col min="1806" max="1808" width="9.1796875" style="4"/>
    <col min="1809" max="1809" width="10" style="4" customWidth="1"/>
    <col min="1810" max="1810" width="9.81640625" style="4" customWidth="1"/>
    <col min="1811" max="1811" width="10.1796875" style="4" customWidth="1"/>
    <col min="1812" max="1812" width="9" style="4" customWidth="1"/>
    <col min="1813" max="1813" width="10.54296875" style="4" customWidth="1"/>
    <col min="1814" max="1814" width="12" style="4" customWidth="1"/>
    <col min="1815" max="1815" width="10.54296875" style="4" customWidth="1"/>
    <col min="1816" max="1819" width="9.1796875" style="4"/>
    <col min="1820" max="1821" width="9.1796875" style="4" customWidth="1"/>
    <col min="1822" max="1822" width="9.54296875" style="4" customWidth="1"/>
    <col min="1823" max="1824" width="9.453125" style="4" customWidth="1"/>
    <col min="1825" max="1825" width="10.81640625" style="4" customWidth="1"/>
    <col min="1826" max="1826" width="11.453125" style="4" customWidth="1"/>
    <col min="1827" max="2048" width="9.1796875" style="4"/>
    <col min="2049" max="2049" width="9.1796875" style="4" customWidth="1"/>
    <col min="2050" max="2050" width="7.453125" style="4" customWidth="1"/>
    <col min="2051" max="2051" width="96.81640625" style="4" customWidth="1"/>
    <col min="2052" max="2052" width="26.453125" style="4" customWidth="1"/>
    <col min="2053" max="2053" width="17.453125" style="4" customWidth="1"/>
    <col min="2054" max="2054" width="25.453125" style="4" customWidth="1"/>
    <col min="2055" max="2055" width="21" style="4" customWidth="1"/>
    <col min="2056" max="2056" width="27.54296875" style="4" customWidth="1"/>
    <col min="2057" max="2058" width="9.1796875" style="4"/>
    <col min="2059" max="2059" width="11.453125" style="4" bestFit="1" customWidth="1"/>
    <col min="2060" max="2060" width="9.1796875" style="4"/>
    <col min="2061" max="2061" width="9.1796875" style="4" customWidth="1"/>
    <col min="2062" max="2064" width="9.1796875" style="4"/>
    <col min="2065" max="2065" width="10" style="4" customWidth="1"/>
    <col min="2066" max="2066" width="9.81640625" style="4" customWidth="1"/>
    <col min="2067" max="2067" width="10.1796875" style="4" customWidth="1"/>
    <col min="2068" max="2068" width="9" style="4" customWidth="1"/>
    <col min="2069" max="2069" width="10.54296875" style="4" customWidth="1"/>
    <col min="2070" max="2070" width="12" style="4" customWidth="1"/>
    <col min="2071" max="2071" width="10.54296875" style="4" customWidth="1"/>
    <col min="2072" max="2075" width="9.1796875" style="4"/>
    <col min="2076" max="2077" width="9.1796875" style="4" customWidth="1"/>
    <col min="2078" max="2078" width="9.54296875" style="4" customWidth="1"/>
    <col min="2079" max="2080" width="9.453125" style="4" customWidth="1"/>
    <col min="2081" max="2081" width="10.81640625" style="4" customWidth="1"/>
    <col min="2082" max="2082" width="11.453125" style="4" customWidth="1"/>
    <col min="2083" max="2304" width="9.1796875" style="4"/>
    <col min="2305" max="2305" width="9.1796875" style="4" customWidth="1"/>
    <col min="2306" max="2306" width="7.453125" style="4" customWidth="1"/>
    <col min="2307" max="2307" width="96.81640625" style="4" customWidth="1"/>
    <col min="2308" max="2308" width="26.453125" style="4" customWidth="1"/>
    <col min="2309" max="2309" width="17.453125" style="4" customWidth="1"/>
    <col min="2310" max="2310" width="25.453125" style="4" customWidth="1"/>
    <col min="2311" max="2311" width="21" style="4" customWidth="1"/>
    <col min="2312" max="2312" width="27.54296875" style="4" customWidth="1"/>
    <col min="2313" max="2314" width="9.1796875" style="4"/>
    <col min="2315" max="2315" width="11.453125" style="4" bestFit="1" customWidth="1"/>
    <col min="2316" max="2316" width="9.1796875" style="4"/>
    <col min="2317" max="2317" width="9.1796875" style="4" customWidth="1"/>
    <col min="2318" max="2320" width="9.1796875" style="4"/>
    <col min="2321" max="2321" width="10" style="4" customWidth="1"/>
    <col min="2322" max="2322" width="9.81640625" style="4" customWidth="1"/>
    <col min="2323" max="2323" width="10.1796875" style="4" customWidth="1"/>
    <col min="2324" max="2324" width="9" style="4" customWidth="1"/>
    <col min="2325" max="2325" width="10.54296875" style="4" customWidth="1"/>
    <col min="2326" max="2326" width="12" style="4" customWidth="1"/>
    <col min="2327" max="2327" width="10.54296875" style="4" customWidth="1"/>
    <col min="2328" max="2331" width="9.1796875" style="4"/>
    <col min="2332" max="2333" width="9.1796875" style="4" customWidth="1"/>
    <col min="2334" max="2334" width="9.54296875" style="4" customWidth="1"/>
    <col min="2335" max="2336" width="9.453125" style="4" customWidth="1"/>
    <col min="2337" max="2337" width="10.81640625" style="4" customWidth="1"/>
    <col min="2338" max="2338" width="11.453125" style="4" customWidth="1"/>
    <col min="2339" max="2560" width="9.1796875" style="4"/>
    <col min="2561" max="2561" width="9.1796875" style="4" customWidth="1"/>
    <col min="2562" max="2562" width="7.453125" style="4" customWidth="1"/>
    <col min="2563" max="2563" width="96.81640625" style="4" customWidth="1"/>
    <col min="2564" max="2564" width="26.453125" style="4" customWidth="1"/>
    <col min="2565" max="2565" width="17.453125" style="4" customWidth="1"/>
    <col min="2566" max="2566" width="25.453125" style="4" customWidth="1"/>
    <col min="2567" max="2567" width="21" style="4" customWidth="1"/>
    <col min="2568" max="2568" width="27.54296875" style="4" customWidth="1"/>
    <col min="2569" max="2570" width="9.1796875" style="4"/>
    <col min="2571" max="2571" width="11.453125" style="4" bestFit="1" customWidth="1"/>
    <col min="2572" max="2572" width="9.1796875" style="4"/>
    <col min="2573" max="2573" width="9.1796875" style="4" customWidth="1"/>
    <col min="2574" max="2576" width="9.1796875" style="4"/>
    <col min="2577" max="2577" width="10" style="4" customWidth="1"/>
    <col min="2578" max="2578" width="9.81640625" style="4" customWidth="1"/>
    <col min="2579" max="2579" width="10.1796875" style="4" customWidth="1"/>
    <col min="2580" max="2580" width="9" style="4" customWidth="1"/>
    <col min="2581" max="2581" width="10.54296875" style="4" customWidth="1"/>
    <col min="2582" max="2582" width="12" style="4" customWidth="1"/>
    <col min="2583" max="2583" width="10.54296875" style="4" customWidth="1"/>
    <col min="2584" max="2587" width="9.1796875" style="4"/>
    <col min="2588" max="2589" width="9.1796875" style="4" customWidth="1"/>
    <col min="2590" max="2590" width="9.54296875" style="4" customWidth="1"/>
    <col min="2591" max="2592" width="9.453125" style="4" customWidth="1"/>
    <col min="2593" max="2593" width="10.81640625" style="4" customWidth="1"/>
    <col min="2594" max="2594" width="11.453125" style="4" customWidth="1"/>
    <col min="2595" max="2816" width="9.1796875" style="4"/>
    <col min="2817" max="2817" width="9.1796875" style="4" customWidth="1"/>
    <col min="2818" max="2818" width="7.453125" style="4" customWidth="1"/>
    <col min="2819" max="2819" width="96.81640625" style="4" customWidth="1"/>
    <col min="2820" max="2820" width="26.453125" style="4" customWidth="1"/>
    <col min="2821" max="2821" width="17.453125" style="4" customWidth="1"/>
    <col min="2822" max="2822" width="25.453125" style="4" customWidth="1"/>
    <col min="2823" max="2823" width="21" style="4" customWidth="1"/>
    <col min="2824" max="2824" width="27.54296875" style="4" customWidth="1"/>
    <col min="2825" max="2826" width="9.1796875" style="4"/>
    <col min="2827" max="2827" width="11.453125" style="4" bestFit="1" customWidth="1"/>
    <col min="2828" max="2828" width="9.1796875" style="4"/>
    <col min="2829" max="2829" width="9.1796875" style="4" customWidth="1"/>
    <col min="2830" max="2832" width="9.1796875" style="4"/>
    <col min="2833" max="2833" width="10" style="4" customWidth="1"/>
    <col min="2834" max="2834" width="9.81640625" style="4" customWidth="1"/>
    <col min="2835" max="2835" width="10.1796875" style="4" customWidth="1"/>
    <col min="2836" max="2836" width="9" style="4" customWidth="1"/>
    <col min="2837" max="2837" width="10.54296875" style="4" customWidth="1"/>
    <col min="2838" max="2838" width="12" style="4" customWidth="1"/>
    <col min="2839" max="2839" width="10.54296875" style="4" customWidth="1"/>
    <col min="2840" max="2843" width="9.1796875" style="4"/>
    <col min="2844" max="2845" width="9.1796875" style="4" customWidth="1"/>
    <col min="2846" max="2846" width="9.54296875" style="4" customWidth="1"/>
    <col min="2847" max="2848" width="9.453125" style="4" customWidth="1"/>
    <col min="2849" max="2849" width="10.81640625" style="4" customWidth="1"/>
    <col min="2850" max="2850" width="11.453125" style="4" customWidth="1"/>
    <col min="2851" max="3072" width="9.1796875" style="4"/>
    <col min="3073" max="3073" width="9.1796875" style="4" customWidth="1"/>
    <col min="3074" max="3074" width="7.453125" style="4" customWidth="1"/>
    <col min="3075" max="3075" width="96.81640625" style="4" customWidth="1"/>
    <col min="3076" max="3076" width="26.453125" style="4" customWidth="1"/>
    <col min="3077" max="3077" width="17.453125" style="4" customWidth="1"/>
    <col min="3078" max="3078" width="25.453125" style="4" customWidth="1"/>
    <col min="3079" max="3079" width="21" style="4" customWidth="1"/>
    <col min="3080" max="3080" width="27.54296875" style="4" customWidth="1"/>
    <col min="3081" max="3082" width="9.1796875" style="4"/>
    <col min="3083" max="3083" width="11.453125" style="4" bestFit="1" customWidth="1"/>
    <col min="3084" max="3084" width="9.1796875" style="4"/>
    <col min="3085" max="3085" width="9.1796875" style="4" customWidth="1"/>
    <col min="3086" max="3088" width="9.1796875" style="4"/>
    <col min="3089" max="3089" width="10" style="4" customWidth="1"/>
    <col min="3090" max="3090" width="9.81640625" style="4" customWidth="1"/>
    <col min="3091" max="3091" width="10.1796875" style="4" customWidth="1"/>
    <col min="3092" max="3092" width="9" style="4" customWidth="1"/>
    <col min="3093" max="3093" width="10.54296875" style="4" customWidth="1"/>
    <col min="3094" max="3094" width="12" style="4" customWidth="1"/>
    <col min="3095" max="3095" width="10.54296875" style="4" customWidth="1"/>
    <col min="3096" max="3099" width="9.1796875" style="4"/>
    <col min="3100" max="3101" width="9.1796875" style="4" customWidth="1"/>
    <col min="3102" max="3102" width="9.54296875" style="4" customWidth="1"/>
    <col min="3103" max="3104" width="9.453125" style="4" customWidth="1"/>
    <col min="3105" max="3105" width="10.81640625" style="4" customWidth="1"/>
    <col min="3106" max="3106" width="11.453125" style="4" customWidth="1"/>
    <col min="3107" max="3328" width="9.1796875" style="4"/>
    <col min="3329" max="3329" width="9.1796875" style="4" customWidth="1"/>
    <col min="3330" max="3330" width="7.453125" style="4" customWidth="1"/>
    <col min="3331" max="3331" width="96.81640625" style="4" customWidth="1"/>
    <col min="3332" max="3332" width="26.453125" style="4" customWidth="1"/>
    <col min="3333" max="3333" width="17.453125" style="4" customWidth="1"/>
    <col min="3334" max="3334" width="25.453125" style="4" customWidth="1"/>
    <col min="3335" max="3335" width="21" style="4" customWidth="1"/>
    <col min="3336" max="3336" width="27.54296875" style="4" customWidth="1"/>
    <col min="3337" max="3338" width="9.1796875" style="4"/>
    <col min="3339" max="3339" width="11.453125" style="4" bestFit="1" customWidth="1"/>
    <col min="3340" max="3340" width="9.1796875" style="4"/>
    <col min="3341" max="3341" width="9.1796875" style="4" customWidth="1"/>
    <col min="3342" max="3344" width="9.1796875" style="4"/>
    <col min="3345" max="3345" width="10" style="4" customWidth="1"/>
    <col min="3346" max="3346" width="9.81640625" style="4" customWidth="1"/>
    <col min="3347" max="3347" width="10.1796875" style="4" customWidth="1"/>
    <col min="3348" max="3348" width="9" style="4" customWidth="1"/>
    <col min="3349" max="3349" width="10.54296875" style="4" customWidth="1"/>
    <col min="3350" max="3350" width="12" style="4" customWidth="1"/>
    <col min="3351" max="3351" width="10.54296875" style="4" customWidth="1"/>
    <col min="3352" max="3355" width="9.1796875" style="4"/>
    <col min="3356" max="3357" width="9.1796875" style="4" customWidth="1"/>
    <col min="3358" max="3358" width="9.54296875" style="4" customWidth="1"/>
    <col min="3359" max="3360" width="9.453125" style="4" customWidth="1"/>
    <col min="3361" max="3361" width="10.81640625" style="4" customWidth="1"/>
    <col min="3362" max="3362" width="11.453125" style="4" customWidth="1"/>
    <col min="3363" max="3584" width="9.1796875" style="4"/>
    <col min="3585" max="3585" width="9.1796875" style="4" customWidth="1"/>
    <col min="3586" max="3586" width="7.453125" style="4" customWidth="1"/>
    <col min="3587" max="3587" width="96.81640625" style="4" customWidth="1"/>
    <col min="3588" max="3588" width="26.453125" style="4" customWidth="1"/>
    <col min="3589" max="3589" width="17.453125" style="4" customWidth="1"/>
    <col min="3590" max="3590" width="25.453125" style="4" customWidth="1"/>
    <col min="3591" max="3591" width="21" style="4" customWidth="1"/>
    <col min="3592" max="3592" width="27.54296875" style="4" customWidth="1"/>
    <col min="3593" max="3594" width="9.1796875" style="4"/>
    <col min="3595" max="3595" width="11.453125" style="4" bestFit="1" customWidth="1"/>
    <col min="3596" max="3596" width="9.1796875" style="4"/>
    <col min="3597" max="3597" width="9.1796875" style="4" customWidth="1"/>
    <col min="3598" max="3600" width="9.1796875" style="4"/>
    <col min="3601" max="3601" width="10" style="4" customWidth="1"/>
    <col min="3602" max="3602" width="9.81640625" style="4" customWidth="1"/>
    <col min="3603" max="3603" width="10.1796875" style="4" customWidth="1"/>
    <col min="3604" max="3604" width="9" style="4" customWidth="1"/>
    <col min="3605" max="3605" width="10.54296875" style="4" customWidth="1"/>
    <col min="3606" max="3606" width="12" style="4" customWidth="1"/>
    <col min="3607" max="3607" width="10.54296875" style="4" customWidth="1"/>
    <col min="3608" max="3611" width="9.1796875" style="4"/>
    <col min="3612" max="3613" width="9.1796875" style="4" customWidth="1"/>
    <col min="3614" max="3614" width="9.54296875" style="4" customWidth="1"/>
    <col min="3615" max="3616" width="9.453125" style="4" customWidth="1"/>
    <col min="3617" max="3617" width="10.81640625" style="4" customWidth="1"/>
    <col min="3618" max="3618" width="11.453125" style="4" customWidth="1"/>
    <col min="3619" max="3840" width="9.1796875" style="4"/>
    <col min="3841" max="3841" width="9.1796875" style="4" customWidth="1"/>
    <col min="3842" max="3842" width="7.453125" style="4" customWidth="1"/>
    <col min="3843" max="3843" width="96.81640625" style="4" customWidth="1"/>
    <col min="3844" max="3844" width="26.453125" style="4" customWidth="1"/>
    <col min="3845" max="3845" width="17.453125" style="4" customWidth="1"/>
    <col min="3846" max="3846" width="25.453125" style="4" customWidth="1"/>
    <col min="3847" max="3847" width="21" style="4" customWidth="1"/>
    <col min="3848" max="3848" width="27.54296875" style="4" customWidth="1"/>
    <col min="3849" max="3850" width="9.1796875" style="4"/>
    <col min="3851" max="3851" width="11.453125" style="4" bestFit="1" customWidth="1"/>
    <col min="3852" max="3852" width="9.1796875" style="4"/>
    <col min="3853" max="3853" width="9.1796875" style="4" customWidth="1"/>
    <col min="3854" max="3856" width="9.1796875" style="4"/>
    <col min="3857" max="3857" width="10" style="4" customWidth="1"/>
    <col min="3858" max="3858" width="9.81640625" style="4" customWidth="1"/>
    <col min="3859" max="3859" width="10.1796875" style="4" customWidth="1"/>
    <col min="3860" max="3860" width="9" style="4" customWidth="1"/>
    <col min="3861" max="3861" width="10.54296875" style="4" customWidth="1"/>
    <col min="3862" max="3862" width="12" style="4" customWidth="1"/>
    <col min="3863" max="3863" width="10.54296875" style="4" customWidth="1"/>
    <col min="3864" max="3867" width="9.1796875" style="4"/>
    <col min="3868" max="3869" width="9.1796875" style="4" customWidth="1"/>
    <col min="3870" max="3870" width="9.54296875" style="4" customWidth="1"/>
    <col min="3871" max="3872" width="9.453125" style="4" customWidth="1"/>
    <col min="3873" max="3873" width="10.81640625" style="4" customWidth="1"/>
    <col min="3874" max="3874" width="11.453125" style="4" customWidth="1"/>
    <col min="3875" max="4096" width="9.1796875" style="4"/>
    <col min="4097" max="4097" width="9.1796875" style="4" customWidth="1"/>
    <col min="4098" max="4098" width="7.453125" style="4" customWidth="1"/>
    <col min="4099" max="4099" width="96.81640625" style="4" customWidth="1"/>
    <col min="4100" max="4100" width="26.453125" style="4" customWidth="1"/>
    <col min="4101" max="4101" width="17.453125" style="4" customWidth="1"/>
    <col min="4102" max="4102" width="25.453125" style="4" customWidth="1"/>
    <col min="4103" max="4103" width="21" style="4" customWidth="1"/>
    <col min="4104" max="4104" width="27.54296875" style="4" customWidth="1"/>
    <col min="4105" max="4106" width="9.1796875" style="4"/>
    <col min="4107" max="4107" width="11.453125" style="4" bestFit="1" customWidth="1"/>
    <col min="4108" max="4108" width="9.1796875" style="4"/>
    <col min="4109" max="4109" width="9.1796875" style="4" customWidth="1"/>
    <col min="4110" max="4112" width="9.1796875" style="4"/>
    <col min="4113" max="4113" width="10" style="4" customWidth="1"/>
    <col min="4114" max="4114" width="9.81640625" style="4" customWidth="1"/>
    <col min="4115" max="4115" width="10.1796875" style="4" customWidth="1"/>
    <col min="4116" max="4116" width="9" style="4" customWidth="1"/>
    <col min="4117" max="4117" width="10.54296875" style="4" customWidth="1"/>
    <col min="4118" max="4118" width="12" style="4" customWidth="1"/>
    <col min="4119" max="4119" width="10.54296875" style="4" customWidth="1"/>
    <col min="4120" max="4123" width="9.1796875" style="4"/>
    <col min="4124" max="4125" width="9.1796875" style="4" customWidth="1"/>
    <col min="4126" max="4126" width="9.54296875" style="4" customWidth="1"/>
    <col min="4127" max="4128" width="9.453125" style="4" customWidth="1"/>
    <col min="4129" max="4129" width="10.81640625" style="4" customWidth="1"/>
    <col min="4130" max="4130" width="11.453125" style="4" customWidth="1"/>
    <col min="4131" max="4352" width="9.1796875" style="4"/>
    <col min="4353" max="4353" width="9.1796875" style="4" customWidth="1"/>
    <col min="4354" max="4354" width="7.453125" style="4" customWidth="1"/>
    <col min="4355" max="4355" width="96.81640625" style="4" customWidth="1"/>
    <col min="4356" max="4356" width="26.453125" style="4" customWidth="1"/>
    <col min="4357" max="4357" width="17.453125" style="4" customWidth="1"/>
    <col min="4358" max="4358" width="25.453125" style="4" customWidth="1"/>
    <col min="4359" max="4359" width="21" style="4" customWidth="1"/>
    <col min="4360" max="4360" width="27.54296875" style="4" customWidth="1"/>
    <col min="4361" max="4362" width="9.1796875" style="4"/>
    <col min="4363" max="4363" width="11.453125" style="4" bestFit="1" customWidth="1"/>
    <col min="4364" max="4364" width="9.1796875" style="4"/>
    <col min="4365" max="4365" width="9.1796875" style="4" customWidth="1"/>
    <col min="4366" max="4368" width="9.1796875" style="4"/>
    <col min="4369" max="4369" width="10" style="4" customWidth="1"/>
    <col min="4370" max="4370" width="9.81640625" style="4" customWidth="1"/>
    <col min="4371" max="4371" width="10.1796875" style="4" customWidth="1"/>
    <col min="4372" max="4372" width="9" style="4" customWidth="1"/>
    <col min="4373" max="4373" width="10.54296875" style="4" customWidth="1"/>
    <col min="4374" max="4374" width="12" style="4" customWidth="1"/>
    <col min="4375" max="4375" width="10.54296875" style="4" customWidth="1"/>
    <col min="4376" max="4379" width="9.1796875" style="4"/>
    <col min="4380" max="4381" width="9.1796875" style="4" customWidth="1"/>
    <col min="4382" max="4382" width="9.54296875" style="4" customWidth="1"/>
    <col min="4383" max="4384" width="9.453125" style="4" customWidth="1"/>
    <col min="4385" max="4385" width="10.81640625" style="4" customWidth="1"/>
    <col min="4386" max="4386" width="11.453125" style="4" customWidth="1"/>
    <col min="4387" max="4608" width="9.1796875" style="4"/>
    <col min="4609" max="4609" width="9.1796875" style="4" customWidth="1"/>
    <col min="4610" max="4610" width="7.453125" style="4" customWidth="1"/>
    <col min="4611" max="4611" width="96.81640625" style="4" customWidth="1"/>
    <col min="4612" max="4612" width="26.453125" style="4" customWidth="1"/>
    <col min="4613" max="4613" width="17.453125" style="4" customWidth="1"/>
    <col min="4614" max="4614" width="25.453125" style="4" customWidth="1"/>
    <col min="4615" max="4615" width="21" style="4" customWidth="1"/>
    <col min="4616" max="4616" width="27.54296875" style="4" customWidth="1"/>
    <col min="4617" max="4618" width="9.1796875" style="4"/>
    <col min="4619" max="4619" width="11.453125" style="4" bestFit="1" customWidth="1"/>
    <col min="4620" max="4620" width="9.1796875" style="4"/>
    <col min="4621" max="4621" width="9.1796875" style="4" customWidth="1"/>
    <col min="4622" max="4624" width="9.1796875" style="4"/>
    <col min="4625" max="4625" width="10" style="4" customWidth="1"/>
    <col min="4626" max="4626" width="9.81640625" style="4" customWidth="1"/>
    <col min="4627" max="4627" width="10.1796875" style="4" customWidth="1"/>
    <col min="4628" max="4628" width="9" style="4" customWidth="1"/>
    <col min="4629" max="4629" width="10.54296875" style="4" customWidth="1"/>
    <col min="4630" max="4630" width="12" style="4" customWidth="1"/>
    <col min="4631" max="4631" width="10.54296875" style="4" customWidth="1"/>
    <col min="4632" max="4635" width="9.1796875" style="4"/>
    <col min="4636" max="4637" width="9.1796875" style="4" customWidth="1"/>
    <col min="4638" max="4638" width="9.54296875" style="4" customWidth="1"/>
    <col min="4639" max="4640" width="9.453125" style="4" customWidth="1"/>
    <col min="4641" max="4641" width="10.81640625" style="4" customWidth="1"/>
    <col min="4642" max="4642" width="11.453125" style="4" customWidth="1"/>
    <col min="4643" max="4864" width="9.1796875" style="4"/>
    <col min="4865" max="4865" width="9.1796875" style="4" customWidth="1"/>
    <col min="4866" max="4866" width="7.453125" style="4" customWidth="1"/>
    <col min="4867" max="4867" width="96.81640625" style="4" customWidth="1"/>
    <col min="4868" max="4868" width="26.453125" style="4" customWidth="1"/>
    <col min="4869" max="4869" width="17.453125" style="4" customWidth="1"/>
    <col min="4870" max="4870" width="25.453125" style="4" customWidth="1"/>
    <col min="4871" max="4871" width="21" style="4" customWidth="1"/>
    <col min="4872" max="4872" width="27.54296875" style="4" customWidth="1"/>
    <col min="4873" max="4874" width="9.1796875" style="4"/>
    <col min="4875" max="4875" width="11.453125" style="4" bestFit="1" customWidth="1"/>
    <col min="4876" max="4876" width="9.1796875" style="4"/>
    <col min="4877" max="4877" width="9.1796875" style="4" customWidth="1"/>
    <col min="4878" max="4880" width="9.1796875" style="4"/>
    <col min="4881" max="4881" width="10" style="4" customWidth="1"/>
    <col min="4882" max="4882" width="9.81640625" style="4" customWidth="1"/>
    <col min="4883" max="4883" width="10.1796875" style="4" customWidth="1"/>
    <col min="4884" max="4884" width="9" style="4" customWidth="1"/>
    <col min="4885" max="4885" width="10.54296875" style="4" customWidth="1"/>
    <col min="4886" max="4886" width="12" style="4" customWidth="1"/>
    <col min="4887" max="4887" width="10.54296875" style="4" customWidth="1"/>
    <col min="4888" max="4891" width="9.1796875" style="4"/>
    <col min="4892" max="4893" width="9.1796875" style="4" customWidth="1"/>
    <col min="4894" max="4894" width="9.54296875" style="4" customWidth="1"/>
    <col min="4895" max="4896" width="9.453125" style="4" customWidth="1"/>
    <col min="4897" max="4897" width="10.81640625" style="4" customWidth="1"/>
    <col min="4898" max="4898" width="11.453125" style="4" customWidth="1"/>
    <col min="4899" max="5120" width="9.1796875" style="4"/>
    <col min="5121" max="5121" width="9.1796875" style="4" customWidth="1"/>
    <col min="5122" max="5122" width="7.453125" style="4" customWidth="1"/>
    <col min="5123" max="5123" width="96.81640625" style="4" customWidth="1"/>
    <col min="5124" max="5124" width="26.453125" style="4" customWidth="1"/>
    <col min="5125" max="5125" width="17.453125" style="4" customWidth="1"/>
    <col min="5126" max="5126" width="25.453125" style="4" customWidth="1"/>
    <col min="5127" max="5127" width="21" style="4" customWidth="1"/>
    <col min="5128" max="5128" width="27.54296875" style="4" customWidth="1"/>
    <col min="5129" max="5130" width="9.1796875" style="4"/>
    <col min="5131" max="5131" width="11.453125" style="4" bestFit="1" customWidth="1"/>
    <col min="5132" max="5132" width="9.1796875" style="4"/>
    <col min="5133" max="5133" width="9.1796875" style="4" customWidth="1"/>
    <col min="5134" max="5136" width="9.1796875" style="4"/>
    <col min="5137" max="5137" width="10" style="4" customWidth="1"/>
    <col min="5138" max="5138" width="9.81640625" style="4" customWidth="1"/>
    <col min="5139" max="5139" width="10.1796875" style="4" customWidth="1"/>
    <col min="5140" max="5140" width="9" style="4" customWidth="1"/>
    <col min="5141" max="5141" width="10.54296875" style="4" customWidth="1"/>
    <col min="5142" max="5142" width="12" style="4" customWidth="1"/>
    <col min="5143" max="5143" width="10.54296875" style="4" customWidth="1"/>
    <col min="5144" max="5147" width="9.1796875" style="4"/>
    <col min="5148" max="5149" width="9.1796875" style="4" customWidth="1"/>
    <col min="5150" max="5150" width="9.54296875" style="4" customWidth="1"/>
    <col min="5151" max="5152" width="9.453125" style="4" customWidth="1"/>
    <col min="5153" max="5153" width="10.81640625" style="4" customWidth="1"/>
    <col min="5154" max="5154" width="11.453125" style="4" customWidth="1"/>
    <col min="5155" max="5376" width="9.1796875" style="4"/>
    <col min="5377" max="5377" width="9.1796875" style="4" customWidth="1"/>
    <col min="5378" max="5378" width="7.453125" style="4" customWidth="1"/>
    <col min="5379" max="5379" width="96.81640625" style="4" customWidth="1"/>
    <col min="5380" max="5380" width="26.453125" style="4" customWidth="1"/>
    <col min="5381" max="5381" width="17.453125" style="4" customWidth="1"/>
    <col min="5382" max="5382" width="25.453125" style="4" customWidth="1"/>
    <col min="5383" max="5383" width="21" style="4" customWidth="1"/>
    <col min="5384" max="5384" width="27.54296875" style="4" customWidth="1"/>
    <col min="5385" max="5386" width="9.1796875" style="4"/>
    <col min="5387" max="5387" width="11.453125" style="4" bestFit="1" customWidth="1"/>
    <col min="5388" max="5388" width="9.1796875" style="4"/>
    <col min="5389" max="5389" width="9.1796875" style="4" customWidth="1"/>
    <col min="5390" max="5392" width="9.1796875" style="4"/>
    <col min="5393" max="5393" width="10" style="4" customWidth="1"/>
    <col min="5394" max="5394" width="9.81640625" style="4" customWidth="1"/>
    <col min="5395" max="5395" width="10.1796875" style="4" customWidth="1"/>
    <col min="5396" max="5396" width="9" style="4" customWidth="1"/>
    <col min="5397" max="5397" width="10.54296875" style="4" customWidth="1"/>
    <col min="5398" max="5398" width="12" style="4" customWidth="1"/>
    <col min="5399" max="5399" width="10.54296875" style="4" customWidth="1"/>
    <col min="5400" max="5403" width="9.1796875" style="4"/>
    <col min="5404" max="5405" width="9.1796875" style="4" customWidth="1"/>
    <col min="5406" max="5406" width="9.54296875" style="4" customWidth="1"/>
    <col min="5407" max="5408" width="9.453125" style="4" customWidth="1"/>
    <col min="5409" max="5409" width="10.81640625" style="4" customWidth="1"/>
    <col min="5410" max="5410" width="11.453125" style="4" customWidth="1"/>
    <col min="5411" max="5632" width="9.1796875" style="4"/>
    <col min="5633" max="5633" width="9.1796875" style="4" customWidth="1"/>
    <col min="5634" max="5634" width="7.453125" style="4" customWidth="1"/>
    <col min="5635" max="5635" width="96.81640625" style="4" customWidth="1"/>
    <col min="5636" max="5636" width="26.453125" style="4" customWidth="1"/>
    <col min="5637" max="5637" width="17.453125" style="4" customWidth="1"/>
    <col min="5638" max="5638" width="25.453125" style="4" customWidth="1"/>
    <col min="5639" max="5639" width="21" style="4" customWidth="1"/>
    <col min="5640" max="5640" width="27.54296875" style="4" customWidth="1"/>
    <col min="5641" max="5642" width="9.1796875" style="4"/>
    <col min="5643" max="5643" width="11.453125" style="4" bestFit="1" customWidth="1"/>
    <col min="5644" max="5644" width="9.1796875" style="4"/>
    <col min="5645" max="5645" width="9.1796875" style="4" customWidth="1"/>
    <col min="5646" max="5648" width="9.1796875" style="4"/>
    <col min="5649" max="5649" width="10" style="4" customWidth="1"/>
    <col min="5650" max="5650" width="9.81640625" style="4" customWidth="1"/>
    <col min="5651" max="5651" width="10.1796875" style="4" customWidth="1"/>
    <col min="5652" max="5652" width="9" style="4" customWidth="1"/>
    <col min="5653" max="5653" width="10.54296875" style="4" customWidth="1"/>
    <col min="5654" max="5654" width="12" style="4" customWidth="1"/>
    <col min="5655" max="5655" width="10.54296875" style="4" customWidth="1"/>
    <col min="5656" max="5659" width="9.1796875" style="4"/>
    <col min="5660" max="5661" width="9.1796875" style="4" customWidth="1"/>
    <col min="5662" max="5662" width="9.54296875" style="4" customWidth="1"/>
    <col min="5663" max="5664" width="9.453125" style="4" customWidth="1"/>
    <col min="5665" max="5665" width="10.81640625" style="4" customWidth="1"/>
    <col min="5666" max="5666" width="11.453125" style="4" customWidth="1"/>
    <col min="5667" max="5888" width="9.1796875" style="4"/>
    <col min="5889" max="5889" width="9.1796875" style="4" customWidth="1"/>
    <col min="5890" max="5890" width="7.453125" style="4" customWidth="1"/>
    <col min="5891" max="5891" width="96.81640625" style="4" customWidth="1"/>
    <col min="5892" max="5892" width="26.453125" style="4" customWidth="1"/>
    <col min="5893" max="5893" width="17.453125" style="4" customWidth="1"/>
    <col min="5894" max="5894" width="25.453125" style="4" customWidth="1"/>
    <col min="5895" max="5895" width="21" style="4" customWidth="1"/>
    <col min="5896" max="5896" width="27.54296875" style="4" customWidth="1"/>
    <col min="5897" max="5898" width="9.1796875" style="4"/>
    <col min="5899" max="5899" width="11.453125" style="4" bestFit="1" customWidth="1"/>
    <col min="5900" max="5900" width="9.1796875" style="4"/>
    <col min="5901" max="5901" width="9.1796875" style="4" customWidth="1"/>
    <col min="5902" max="5904" width="9.1796875" style="4"/>
    <col min="5905" max="5905" width="10" style="4" customWidth="1"/>
    <col min="5906" max="5906" width="9.81640625" style="4" customWidth="1"/>
    <col min="5907" max="5907" width="10.1796875" style="4" customWidth="1"/>
    <col min="5908" max="5908" width="9" style="4" customWidth="1"/>
    <col min="5909" max="5909" width="10.54296875" style="4" customWidth="1"/>
    <col min="5910" max="5910" width="12" style="4" customWidth="1"/>
    <col min="5911" max="5911" width="10.54296875" style="4" customWidth="1"/>
    <col min="5912" max="5915" width="9.1796875" style="4"/>
    <col min="5916" max="5917" width="9.1796875" style="4" customWidth="1"/>
    <col min="5918" max="5918" width="9.54296875" style="4" customWidth="1"/>
    <col min="5919" max="5920" width="9.453125" style="4" customWidth="1"/>
    <col min="5921" max="5921" width="10.81640625" style="4" customWidth="1"/>
    <col min="5922" max="5922" width="11.453125" style="4" customWidth="1"/>
    <col min="5923" max="6144" width="9.1796875" style="4"/>
    <col min="6145" max="6145" width="9.1796875" style="4" customWidth="1"/>
    <col min="6146" max="6146" width="7.453125" style="4" customWidth="1"/>
    <col min="6147" max="6147" width="96.81640625" style="4" customWidth="1"/>
    <col min="6148" max="6148" width="26.453125" style="4" customWidth="1"/>
    <col min="6149" max="6149" width="17.453125" style="4" customWidth="1"/>
    <col min="6150" max="6150" width="25.453125" style="4" customWidth="1"/>
    <col min="6151" max="6151" width="21" style="4" customWidth="1"/>
    <col min="6152" max="6152" width="27.54296875" style="4" customWidth="1"/>
    <col min="6153" max="6154" width="9.1796875" style="4"/>
    <col min="6155" max="6155" width="11.453125" style="4" bestFit="1" customWidth="1"/>
    <col min="6156" max="6156" width="9.1796875" style="4"/>
    <col min="6157" max="6157" width="9.1796875" style="4" customWidth="1"/>
    <col min="6158" max="6160" width="9.1796875" style="4"/>
    <col min="6161" max="6161" width="10" style="4" customWidth="1"/>
    <col min="6162" max="6162" width="9.81640625" style="4" customWidth="1"/>
    <col min="6163" max="6163" width="10.1796875" style="4" customWidth="1"/>
    <col min="6164" max="6164" width="9" style="4" customWidth="1"/>
    <col min="6165" max="6165" width="10.54296875" style="4" customWidth="1"/>
    <col min="6166" max="6166" width="12" style="4" customWidth="1"/>
    <col min="6167" max="6167" width="10.54296875" style="4" customWidth="1"/>
    <col min="6168" max="6171" width="9.1796875" style="4"/>
    <col min="6172" max="6173" width="9.1796875" style="4" customWidth="1"/>
    <col min="6174" max="6174" width="9.54296875" style="4" customWidth="1"/>
    <col min="6175" max="6176" width="9.453125" style="4" customWidth="1"/>
    <col min="6177" max="6177" width="10.81640625" style="4" customWidth="1"/>
    <col min="6178" max="6178" width="11.453125" style="4" customWidth="1"/>
    <col min="6179" max="6400" width="9.1796875" style="4"/>
    <col min="6401" max="6401" width="9.1796875" style="4" customWidth="1"/>
    <col min="6402" max="6402" width="7.453125" style="4" customWidth="1"/>
    <col min="6403" max="6403" width="96.81640625" style="4" customWidth="1"/>
    <col min="6404" max="6404" width="26.453125" style="4" customWidth="1"/>
    <col min="6405" max="6405" width="17.453125" style="4" customWidth="1"/>
    <col min="6406" max="6406" width="25.453125" style="4" customWidth="1"/>
    <col min="6407" max="6407" width="21" style="4" customWidth="1"/>
    <col min="6408" max="6408" width="27.54296875" style="4" customWidth="1"/>
    <col min="6409" max="6410" width="9.1796875" style="4"/>
    <col min="6411" max="6411" width="11.453125" style="4" bestFit="1" customWidth="1"/>
    <col min="6412" max="6412" width="9.1796875" style="4"/>
    <col min="6413" max="6413" width="9.1796875" style="4" customWidth="1"/>
    <col min="6414" max="6416" width="9.1796875" style="4"/>
    <col min="6417" max="6417" width="10" style="4" customWidth="1"/>
    <col min="6418" max="6418" width="9.81640625" style="4" customWidth="1"/>
    <col min="6419" max="6419" width="10.1796875" style="4" customWidth="1"/>
    <col min="6420" max="6420" width="9" style="4" customWidth="1"/>
    <col min="6421" max="6421" width="10.54296875" style="4" customWidth="1"/>
    <col min="6422" max="6422" width="12" style="4" customWidth="1"/>
    <col min="6423" max="6423" width="10.54296875" style="4" customWidth="1"/>
    <col min="6424" max="6427" width="9.1796875" style="4"/>
    <col min="6428" max="6429" width="9.1796875" style="4" customWidth="1"/>
    <col min="6430" max="6430" width="9.54296875" style="4" customWidth="1"/>
    <col min="6431" max="6432" width="9.453125" style="4" customWidth="1"/>
    <col min="6433" max="6433" width="10.81640625" style="4" customWidth="1"/>
    <col min="6434" max="6434" width="11.453125" style="4" customWidth="1"/>
    <col min="6435" max="6656" width="9.1796875" style="4"/>
    <col min="6657" max="6657" width="9.1796875" style="4" customWidth="1"/>
    <col min="6658" max="6658" width="7.453125" style="4" customWidth="1"/>
    <col min="6659" max="6659" width="96.81640625" style="4" customWidth="1"/>
    <col min="6660" max="6660" width="26.453125" style="4" customWidth="1"/>
    <col min="6661" max="6661" width="17.453125" style="4" customWidth="1"/>
    <col min="6662" max="6662" width="25.453125" style="4" customWidth="1"/>
    <col min="6663" max="6663" width="21" style="4" customWidth="1"/>
    <col min="6664" max="6664" width="27.54296875" style="4" customWidth="1"/>
    <col min="6665" max="6666" width="9.1796875" style="4"/>
    <col min="6667" max="6667" width="11.453125" style="4" bestFit="1" customWidth="1"/>
    <col min="6668" max="6668" width="9.1796875" style="4"/>
    <col min="6669" max="6669" width="9.1796875" style="4" customWidth="1"/>
    <col min="6670" max="6672" width="9.1796875" style="4"/>
    <col min="6673" max="6673" width="10" style="4" customWidth="1"/>
    <col min="6674" max="6674" width="9.81640625" style="4" customWidth="1"/>
    <col min="6675" max="6675" width="10.1796875" style="4" customWidth="1"/>
    <col min="6676" max="6676" width="9" style="4" customWidth="1"/>
    <col min="6677" max="6677" width="10.54296875" style="4" customWidth="1"/>
    <col min="6678" max="6678" width="12" style="4" customWidth="1"/>
    <col min="6679" max="6679" width="10.54296875" style="4" customWidth="1"/>
    <col min="6680" max="6683" width="9.1796875" style="4"/>
    <col min="6684" max="6685" width="9.1796875" style="4" customWidth="1"/>
    <col min="6686" max="6686" width="9.54296875" style="4" customWidth="1"/>
    <col min="6687" max="6688" width="9.453125" style="4" customWidth="1"/>
    <col min="6689" max="6689" width="10.81640625" style="4" customWidth="1"/>
    <col min="6690" max="6690" width="11.453125" style="4" customWidth="1"/>
    <col min="6691" max="6912" width="9.1796875" style="4"/>
    <col min="6913" max="6913" width="9.1796875" style="4" customWidth="1"/>
    <col min="6914" max="6914" width="7.453125" style="4" customWidth="1"/>
    <col min="6915" max="6915" width="96.81640625" style="4" customWidth="1"/>
    <col min="6916" max="6916" width="26.453125" style="4" customWidth="1"/>
    <col min="6917" max="6917" width="17.453125" style="4" customWidth="1"/>
    <col min="6918" max="6918" width="25.453125" style="4" customWidth="1"/>
    <col min="6919" max="6919" width="21" style="4" customWidth="1"/>
    <col min="6920" max="6920" width="27.54296875" style="4" customWidth="1"/>
    <col min="6921" max="6922" width="9.1796875" style="4"/>
    <col min="6923" max="6923" width="11.453125" style="4" bestFit="1" customWidth="1"/>
    <col min="6924" max="6924" width="9.1796875" style="4"/>
    <col min="6925" max="6925" width="9.1796875" style="4" customWidth="1"/>
    <col min="6926" max="6928" width="9.1796875" style="4"/>
    <col min="6929" max="6929" width="10" style="4" customWidth="1"/>
    <col min="6930" max="6930" width="9.81640625" style="4" customWidth="1"/>
    <col min="6931" max="6931" width="10.1796875" style="4" customWidth="1"/>
    <col min="6932" max="6932" width="9" style="4" customWidth="1"/>
    <col min="6933" max="6933" width="10.54296875" style="4" customWidth="1"/>
    <col min="6934" max="6934" width="12" style="4" customWidth="1"/>
    <col min="6935" max="6935" width="10.54296875" style="4" customWidth="1"/>
    <col min="6936" max="6939" width="9.1796875" style="4"/>
    <col min="6940" max="6941" width="9.1796875" style="4" customWidth="1"/>
    <col min="6942" max="6942" width="9.54296875" style="4" customWidth="1"/>
    <col min="6943" max="6944" width="9.453125" style="4" customWidth="1"/>
    <col min="6945" max="6945" width="10.81640625" style="4" customWidth="1"/>
    <col min="6946" max="6946" width="11.453125" style="4" customWidth="1"/>
    <col min="6947" max="7168" width="9.1796875" style="4"/>
    <col min="7169" max="7169" width="9.1796875" style="4" customWidth="1"/>
    <col min="7170" max="7170" width="7.453125" style="4" customWidth="1"/>
    <col min="7171" max="7171" width="96.81640625" style="4" customWidth="1"/>
    <col min="7172" max="7172" width="26.453125" style="4" customWidth="1"/>
    <col min="7173" max="7173" width="17.453125" style="4" customWidth="1"/>
    <col min="7174" max="7174" width="25.453125" style="4" customWidth="1"/>
    <col min="7175" max="7175" width="21" style="4" customWidth="1"/>
    <col min="7176" max="7176" width="27.54296875" style="4" customWidth="1"/>
    <col min="7177" max="7178" width="9.1796875" style="4"/>
    <col min="7179" max="7179" width="11.453125" style="4" bestFit="1" customWidth="1"/>
    <col min="7180" max="7180" width="9.1796875" style="4"/>
    <col min="7181" max="7181" width="9.1796875" style="4" customWidth="1"/>
    <col min="7182" max="7184" width="9.1796875" style="4"/>
    <col min="7185" max="7185" width="10" style="4" customWidth="1"/>
    <col min="7186" max="7186" width="9.81640625" style="4" customWidth="1"/>
    <col min="7187" max="7187" width="10.1796875" style="4" customWidth="1"/>
    <col min="7188" max="7188" width="9" style="4" customWidth="1"/>
    <col min="7189" max="7189" width="10.54296875" style="4" customWidth="1"/>
    <col min="7190" max="7190" width="12" style="4" customWidth="1"/>
    <col min="7191" max="7191" width="10.54296875" style="4" customWidth="1"/>
    <col min="7192" max="7195" width="9.1796875" style="4"/>
    <col min="7196" max="7197" width="9.1796875" style="4" customWidth="1"/>
    <col min="7198" max="7198" width="9.54296875" style="4" customWidth="1"/>
    <col min="7199" max="7200" width="9.453125" style="4" customWidth="1"/>
    <col min="7201" max="7201" width="10.81640625" style="4" customWidth="1"/>
    <col min="7202" max="7202" width="11.453125" style="4" customWidth="1"/>
    <col min="7203" max="7424" width="9.1796875" style="4"/>
    <col min="7425" max="7425" width="9.1796875" style="4" customWidth="1"/>
    <col min="7426" max="7426" width="7.453125" style="4" customWidth="1"/>
    <col min="7427" max="7427" width="96.81640625" style="4" customWidth="1"/>
    <col min="7428" max="7428" width="26.453125" style="4" customWidth="1"/>
    <col min="7429" max="7429" width="17.453125" style="4" customWidth="1"/>
    <col min="7430" max="7430" width="25.453125" style="4" customWidth="1"/>
    <col min="7431" max="7431" width="21" style="4" customWidth="1"/>
    <col min="7432" max="7432" width="27.54296875" style="4" customWidth="1"/>
    <col min="7433" max="7434" width="9.1796875" style="4"/>
    <col min="7435" max="7435" width="11.453125" style="4" bestFit="1" customWidth="1"/>
    <col min="7436" max="7436" width="9.1796875" style="4"/>
    <col min="7437" max="7437" width="9.1796875" style="4" customWidth="1"/>
    <col min="7438" max="7440" width="9.1796875" style="4"/>
    <col min="7441" max="7441" width="10" style="4" customWidth="1"/>
    <col min="7442" max="7442" width="9.81640625" style="4" customWidth="1"/>
    <col min="7443" max="7443" width="10.1796875" style="4" customWidth="1"/>
    <col min="7444" max="7444" width="9" style="4" customWidth="1"/>
    <col min="7445" max="7445" width="10.54296875" style="4" customWidth="1"/>
    <col min="7446" max="7446" width="12" style="4" customWidth="1"/>
    <col min="7447" max="7447" width="10.54296875" style="4" customWidth="1"/>
    <col min="7448" max="7451" width="9.1796875" style="4"/>
    <col min="7452" max="7453" width="9.1796875" style="4" customWidth="1"/>
    <col min="7454" max="7454" width="9.54296875" style="4" customWidth="1"/>
    <col min="7455" max="7456" width="9.453125" style="4" customWidth="1"/>
    <col min="7457" max="7457" width="10.81640625" style="4" customWidth="1"/>
    <col min="7458" max="7458" width="11.453125" style="4" customWidth="1"/>
    <col min="7459" max="7680" width="9.1796875" style="4"/>
    <col min="7681" max="7681" width="9.1796875" style="4" customWidth="1"/>
    <col min="7682" max="7682" width="7.453125" style="4" customWidth="1"/>
    <col min="7683" max="7683" width="96.81640625" style="4" customWidth="1"/>
    <col min="7684" max="7684" width="26.453125" style="4" customWidth="1"/>
    <col min="7685" max="7685" width="17.453125" style="4" customWidth="1"/>
    <col min="7686" max="7686" width="25.453125" style="4" customWidth="1"/>
    <col min="7687" max="7687" width="21" style="4" customWidth="1"/>
    <col min="7688" max="7688" width="27.54296875" style="4" customWidth="1"/>
    <col min="7689" max="7690" width="9.1796875" style="4"/>
    <col min="7691" max="7691" width="11.453125" style="4" bestFit="1" customWidth="1"/>
    <col min="7692" max="7692" width="9.1796875" style="4"/>
    <col min="7693" max="7693" width="9.1796875" style="4" customWidth="1"/>
    <col min="7694" max="7696" width="9.1796875" style="4"/>
    <col min="7697" max="7697" width="10" style="4" customWidth="1"/>
    <col min="7698" max="7698" width="9.81640625" style="4" customWidth="1"/>
    <col min="7699" max="7699" width="10.1796875" style="4" customWidth="1"/>
    <col min="7700" max="7700" width="9" style="4" customWidth="1"/>
    <col min="7701" max="7701" width="10.54296875" style="4" customWidth="1"/>
    <col min="7702" max="7702" width="12" style="4" customWidth="1"/>
    <col min="7703" max="7703" width="10.54296875" style="4" customWidth="1"/>
    <col min="7704" max="7707" width="9.1796875" style="4"/>
    <col min="7708" max="7709" width="9.1796875" style="4" customWidth="1"/>
    <col min="7710" max="7710" width="9.54296875" style="4" customWidth="1"/>
    <col min="7711" max="7712" width="9.453125" style="4" customWidth="1"/>
    <col min="7713" max="7713" width="10.81640625" style="4" customWidth="1"/>
    <col min="7714" max="7714" width="11.453125" style="4" customWidth="1"/>
    <col min="7715" max="7936" width="9.1796875" style="4"/>
    <col min="7937" max="7937" width="9.1796875" style="4" customWidth="1"/>
    <col min="7938" max="7938" width="7.453125" style="4" customWidth="1"/>
    <col min="7939" max="7939" width="96.81640625" style="4" customWidth="1"/>
    <col min="7940" max="7940" width="26.453125" style="4" customWidth="1"/>
    <col min="7941" max="7941" width="17.453125" style="4" customWidth="1"/>
    <col min="7942" max="7942" width="25.453125" style="4" customWidth="1"/>
    <col min="7943" max="7943" width="21" style="4" customWidth="1"/>
    <col min="7944" max="7944" width="27.54296875" style="4" customWidth="1"/>
    <col min="7945" max="7946" width="9.1796875" style="4"/>
    <col min="7947" max="7947" width="11.453125" style="4" bestFit="1" customWidth="1"/>
    <col min="7948" max="7948" width="9.1796875" style="4"/>
    <col min="7949" max="7949" width="9.1796875" style="4" customWidth="1"/>
    <col min="7950" max="7952" width="9.1796875" style="4"/>
    <col min="7953" max="7953" width="10" style="4" customWidth="1"/>
    <col min="7954" max="7954" width="9.81640625" style="4" customWidth="1"/>
    <col min="7955" max="7955" width="10.1796875" style="4" customWidth="1"/>
    <col min="7956" max="7956" width="9" style="4" customWidth="1"/>
    <col min="7957" max="7957" width="10.54296875" style="4" customWidth="1"/>
    <col min="7958" max="7958" width="12" style="4" customWidth="1"/>
    <col min="7959" max="7959" width="10.54296875" style="4" customWidth="1"/>
    <col min="7960" max="7963" width="9.1796875" style="4"/>
    <col min="7964" max="7965" width="9.1796875" style="4" customWidth="1"/>
    <col min="7966" max="7966" width="9.54296875" style="4" customWidth="1"/>
    <col min="7967" max="7968" width="9.453125" style="4" customWidth="1"/>
    <col min="7969" max="7969" width="10.81640625" style="4" customWidth="1"/>
    <col min="7970" max="7970" width="11.453125" style="4" customWidth="1"/>
    <col min="7971" max="8192" width="9.1796875" style="4"/>
    <col min="8193" max="8193" width="9.1796875" style="4" customWidth="1"/>
    <col min="8194" max="8194" width="7.453125" style="4" customWidth="1"/>
    <col min="8195" max="8195" width="96.81640625" style="4" customWidth="1"/>
    <col min="8196" max="8196" width="26.453125" style="4" customWidth="1"/>
    <col min="8197" max="8197" width="17.453125" style="4" customWidth="1"/>
    <col min="8198" max="8198" width="25.453125" style="4" customWidth="1"/>
    <col min="8199" max="8199" width="21" style="4" customWidth="1"/>
    <col min="8200" max="8200" width="27.54296875" style="4" customWidth="1"/>
    <col min="8201" max="8202" width="9.1796875" style="4"/>
    <col min="8203" max="8203" width="11.453125" style="4" bestFit="1" customWidth="1"/>
    <col min="8204" max="8204" width="9.1796875" style="4"/>
    <col min="8205" max="8205" width="9.1796875" style="4" customWidth="1"/>
    <col min="8206" max="8208" width="9.1796875" style="4"/>
    <col min="8209" max="8209" width="10" style="4" customWidth="1"/>
    <col min="8210" max="8210" width="9.81640625" style="4" customWidth="1"/>
    <col min="8211" max="8211" width="10.1796875" style="4" customWidth="1"/>
    <col min="8212" max="8212" width="9" style="4" customWidth="1"/>
    <col min="8213" max="8213" width="10.54296875" style="4" customWidth="1"/>
    <col min="8214" max="8214" width="12" style="4" customWidth="1"/>
    <col min="8215" max="8215" width="10.54296875" style="4" customWidth="1"/>
    <col min="8216" max="8219" width="9.1796875" style="4"/>
    <col min="8220" max="8221" width="9.1796875" style="4" customWidth="1"/>
    <col min="8222" max="8222" width="9.54296875" style="4" customWidth="1"/>
    <col min="8223" max="8224" width="9.453125" style="4" customWidth="1"/>
    <col min="8225" max="8225" width="10.81640625" style="4" customWidth="1"/>
    <col min="8226" max="8226" width="11.453125" style="4" customWidth="1"/>
    <col min="8227" max="8448" width="9.1796875" style="4"/>
    <col min="8449" max="8449" width="9.1796875" style="4" customWidth="1"/>
    <col min="8450" max="8450" width="7.453125" style="4" customWidth="1"/>
    <col min="8451" max="8451" width="96.81640625" style="4" customWidth="1"/>
    <col min="8452" max="8452" width="26.453125" style="4" customWidth="1"/>
    <col min="8453" max="8453" width="17.453125" style="4" customWidth="1"/>
    <col min="8454" max="8454" width="25.453125" style="4" customWidth="1"/>
    <col min="8455" max="8455" width="21" style="4" customWidth="1"/>
    <col min="8456" max="8456" width="27.54296875" style="4" customWidth="1"/>
    <col min="8457" max="8458" width="9.1796875" style="4"/>
    <col min="8459" max="8459" width="11.453125" style="4" bestFit="1" customWidth="1"/>
    <col min="8460" max="8460" width="9.1796875" style="4"/>
    <col min="8461" max="8461" width="9.1796875" style="4" customWidth="1"/>
    <col min="8462" max="8464" width="9.1796875" style="4"/>
    <col min="8465" max="8465" width="10" style="4" customWidth="1"/>
    <col min="8466" max="8466" width="9.81640625" style="4" customWidth="1"/>
    <col min="8467" max="8467" width="10.1796875" style="4" customWidth="1"/>
    <col min="8468" max="8468" width="9" style="4" customWidth="1"/>
    <col min="8469" max="8469" width="10.54296875" style="4" customWidth="1"/>
    <col min="8470" max="8470" width="12" style="4" customWidth="1"/>
    <col min="8471" max="8471" width="10.54296875" style="4" customWidth="1"/>
    <col min="8472" max="8475" width="9.1796875" style="4"/>
    <col min="8476" max="8477" width="9.1796875" style="4" customWidth="1"/>
    <col min="8478" max="8478" width="9.54296875" style="4" customWidth="1"/>
    <col min="8479" max="8480" width="9.453125" style="4" customWidth="1"/>
    <col min="8481" max="8481" width="10.81640625" style="4" customWidth="1"/>
    <col min="8482" max="8482" width="11.453125" style="4" customWidth="1"/>
    <col min="8483" max="8704" width="9.1796875" style="4"/>
    <col min="8705" max="8705" width="9.1796875" style="4" customWidth="1"/>
    <col min="8706" max="8706" width="7.453125" style="4" customWidth="1"/>
    <col min="8707" max="8707" width="96.81640625" style="4" customWidth="1"/>
    <col min="8708" max="8708" width="26.453125" style="4" customWidth="1"/>
    <col min="8709" max="8709" width="17.453125" style="4" customWidth="1"/>
    <col min="8710" max="8710" width="25.453125" style="4" customWidth="1"/>
    <col min="8711" max="8711" width="21" style="4" customWidth="1"/>
    <col min="8712" max="8712" width="27.54296875" style="4" customWidth="1"/>
    <col min="8713" max="8714" width="9.1796875" style="4"/>
    <col min="8715" max="8715" width="11.453125" style="4" bestFit="1" customWidth="1"/>
    <col min="8716" max="8716" width="9.1796875" style="4"/>
    <col min="8717" max="8717" width="9.1796875" style="4" customWidth="1"/>
    <col min="8718" max="8720" width="9.1796875" style="4"/>
    <col min="8721" max="8721" width="10" style="4" customWidth="1"/>
    <col min="8722" max="8722" width="9.81640625" style="4" customWidth="1"/>
    <col min="8723" max="8723" width="10.1796875" style="4" customWidth="1"/>
    <col min="8724" max="8724" width="9" style="4" customWidth="1"/>
    <col min="8725" max="8725" width="10.54296875" style="4" customWidth="1"/>
    <col min="8726" max="8726" width="12" style="4" customWidth="1"/>
    <col min="8727" max="8727" width="10.54296875" style="4" customWidth="1"/>
    <col min="8728" max="8731" width="9.1796875" style="4"/>
    <col min="8732" max="8733" width="9.1796875" style="4" customWidth="1"/>
    <col min="8734" max="8734" width="9.54296875" style="4" customWidth="1"/>
    <col min="8735" max="8736" width="9.453125" style="4" customWidth="1"/>
    <col min="8737" max="8737" width="10.81640625" style="4" customWidth="1"/>
    <col min="8738" max="8738" width="11.453125" style="4" customWidth="1"/>
    <col min="8739" max="8960" width="9.1796875" style="4"/>
    <col min="8961" max="8961" width="9.1796875" style="4" customWidth="1"/>
    <col min="8962" max="8962" width="7.453125" style="4" customWidth="1"/>
    <col min="8963" max="8963" width="96.81640625" style="4" customWidth="1"/>
    <col min="8964" max="8964" width="26.453125" style="4" customWidth="1"/>
    <col min="8965" max="8965" width="17.453125" style="4" customWidth="1"/>
    <col min="8966" max="8966" width="25.453125" style="4" customWidth="1"/>
    <col min="8967" max="8967" width="21" style="4" customWidth="1"/>
    <col min="8968" max="8968" width="27.54296875" style="4" customWidth="1"/>
    <col min="8969" max="8970" width="9.1796875" style="4"/>
    <col min="8971" max="8971" width="11.453125" style="4" bestFit="1" customWidth="1"/>
    <col min="8972" max="8972" width="9.1796875" style="4"/>
    <col min="8973" max="8973" width="9.1796875" style="4" customWidth="1"/>
    <col min="8974" max="8976" width="9.1796875" style="4"/>
    <col min="8977" max="8977" width="10" style="4" customWidth="1"/>
    <col min="8978" max="8978" width="9.81640625" style="4" customWidth="1"/>
    <col min="8979" max="8979" width="10.1796875" style="4" customWidth="1"/>
    <col min="8980" max="8980" width="9" style="4" customWidth="1"/>
    <col min="8981" max="8981" width="10.54296875" style="4" customWidth="1"/>
    <col min="8982" max="8982" width="12" style="4" customWidth="1"/>
    <col min="8983" max="8983" width="10.54296875" style="4" customWidth="1"/>
    <col min="8984" max="8987" width="9.1796875" style="4"/>
    <col min="8988" max="8989" width="9.1796875" style="4" customWidth="1"/>
    <col min="8990" max="8990" width="9.54296875" style="4" customWidth="1"/>
    <col min="8991" max="8992" width="9.453125" style="4" customWidth="1"/>
    <col min="8993" max="8993" width="10.81640625" style="4" customWidth="1"/>
    <col min="8994" max="8994" width="11.453125" style="4" customWidth="1"/>
    <col min="8995" max="9216" width="9.1796875" style="4"/>
    <col min="9217" max="9217" width="9.1796875" style="4" customWidth="1"/>
    <col min="9218" max="9218" width="7.453125" style="4" customWidth="1"/>
    <col min="9219" max="9219" width="96.81640625" style="4" customWidth="1"/>
    <col min="9220" max="9220" width="26.453125" style="4" customWidth="1"/>
    <col min="9221" max="9221" width="17.453125" style="4" customWidth="1"/>
    <col min="9222" max="9222" width="25.453125" style="4" customWidth="1"/>
    <col min="9223" max="9223" width="21" style="4" customWidth="1"/>
    <col min="9224" max="9224" width="27.54296875" style="4" customWidth="1"/>
    <col min="9225" max="9226" width="9.1796875" style="4"/>
    <col min="9227" max="9227" width="11.453125" style="4" bestFit="1" customWidth="1"/>
    <col min="9228" max="9228" width="9.1796875" style="4"/>
    <col min="9229" max="9229" width="9.1796875" style="4" customWidth="1"/>
    <col min="9230" max="9232" width="9.1796875" style="4"/>
    <col min="9233" max="9233" width="10" style="4" customWidth="1"/>
    <col min="9234" max="9234" width="9.81640625" style="4" customWidth="1"/>
    <col min="9235" max="9235" width="10.1796875" style="4" customWidth="1"/>
    <col min="9236" max="9236" width="9" style="4" customWidth="1"/>
    <col min="9237" max="9237" width="10.54296875" style="4" customWidth="1"/>
    <col min="9238" max="9238" width="12" style="4" customWidth="1"/>
    <col min="9239" max="9239" width="10.54296875" style="4" customWidth="1"/>
    <col min="9240" max="9243" width="9.1796875" style="4"/>
    <col min="9244" max="9245" width="9.1796875" style="4" customWidth="1"/>
    <col min="9246" max="9246" width="9.54296875" style="4" customWidth="1"/>
    <col min="9247" max="9248" width="9.453125" style="4" customWidth="1"/>
    <col min="9249" max="9249" width="10.81640625" style="4" customWidth="1"/>
    <col min="9250" max="9250" width="11.453125" style="4" customWidth="1"/>
    <col min="9251" max="9472" width="9.1796875" style="4"/>
    <col min="9473" max="9473" width="9.1796875" style="4" customWidth="1"/>
    <col min="9474" max="9474" width="7.453125" style="4" customWidth="1"/>
    <col min="9475" max="9475" width="96.81640625" style="4" customWidth="1"/>
    <col min="9476" max="9476" width="26.453125" style="4" customWidth="1"/>
    <col min="9477" max="9477" width="17.453125" style="4" customWidth="1"/>
    <col min="9478" max="9478" width="25.453125" style="4" customWidth="1"/>
    <col min="9479" max="9479" width="21" style="4" customWidth="1"/>
    <col min="9480" max="9480" width="27.54296875" style="4" customWidth="1"/>
    <col min="9481" max="9482" width="9.1796875" style="4"/>
    <col min="9483" max="9483" width="11.453125" style="4" bestFit="1" customWidth="1"/>
    <col min="9484" max="9484" width="9.1796875" style="4"/>
    <col min="9485" max="9485" width="9.1796875" style="4" customWidth="1"/>
    <col min="9486" max="9488" width="9.1796875" style="4"/>
    <col min="9489" max="9489" width="10" style="4" customWidth="1"/>
    <col min="9490" max="9490" width="9.81640625" style="4" customWidth="1"/>
    <col min="9491" max="9491" width="10.1796875" style="4" customWidth="1"/>
    <col min="9492" max="9492" width="9" style="4" customWidth="1"/>
    <col min="9493" max="9493" width="10.54296875" style="4" customWidth="1"/>
    <col min="9494" max="9494" width="12" style="4" customWidth="1"/>
    <col min="9495" max="9495" width="10.54296875" style="4" customWidth="1"/>
    <col min="9496" max="9499" width="9.1796875" style="4"/>
    <col min="9500" max="9501" width="9.1796875" style="4" customWidth="1"/>
    <col min="9502" max="9502" width="9.54296875" style="4" customWidth="1"/>
    <col min="9503" max="9504" width="9.453125" style="4" customWidth="1"/>
    <col min="9505" max="9505" width="10.81640625" style="4" customWidth="1"/>
    <col min="9506" max="9506" width="11.453125" style="4" customWidth="1"/>
    <col min="9507" max="9728" width="9.1796875" style="4"/>
    <col min="9729" max="9729" width="9.1796875" style="4" customWidth="1"/>
    <col min="9730" max="9730" width="7.453125" style="4" customWidth="1"/>
    <col min="9731" max="9731" width="96.81640625" style="4" customWidth="1"/>
    <col min="9732" max="9732" width="26.453125" style="4" customWidth="1"/>
    <col min="9733" max="9733" width="17.453125" style="4" customWidth="1"/>
    <col min="9734" max="9734" width="25.453125" style="4" customWidth="1"/>
    <col min="9735" max="9735" width="21" style="4" customWidth="1"/>
    <col min="9736" max="9736" width="27.54296875" style="4" customWidth="1"/>
    <col min="9737" max="9738" width="9.1796875" style="4"/>
    <col min="9739" max="9739" width="11.453125" style="4" bestFit="1" customWidth="1"/>
    <col min="9740" max="9740" width="9.1796875" style="4"/>
    <col min="9741" max="9741" width="9.1796875" style="4" customWidth="1"/>
    <col min="9742" max="9744" width="9.1796875" style="4"/>
    <col min="9745" max="9745" width="10" style="4" customWidth="1"/>
    <col min="9746" max="9746" width="9.81640625" style="4" customWidth="1"/>
    <col min="9747" max="9747" width="10.1796875" style="4" customWidth="1"/>
    <col min="9748" max="9748" width="9" style="4" customWidth="1"/>
    <col min="9749" max="9749" width="10.54296875" style="4" customWidth="1"/>
    <col min="9750" max="9750" width="12" style="4" customWidth="1"/>
    <col min="9751" max="9751" width="10.54296875" style="4" customWidth="1"/>
    <col min="9752" max="9755" width="9.1796875" style="4"/>
    <col min="9756" max="9757" width="9.1796875" style="4" customWidth="1"/>
    <col min="9758" max="9758" width="9.54296875" style="4" customWidth="1"/>
    <col min="9759" max="9760" width="9.453125" style="4" customWidth="1"/>
    <col min="9761" max="9761" width="10.81640625" style="4" customWidth="1"/>
    <col min="9762" max="9762" width="11.453125" style="4" customWidth="1"/>
    <col min="9763" max="9984" width="9.1796875" style="4"/>
    <col min="9985" max="9985" width="9.1796875" style="4" customWidth="1"/>
    <col min="9986" max="9986" width="7.453125" style="4" customWidth="1"/>
    <col min="9987" max="9987" width="96.81640625" style="4" customWidth="1"/>
    <col min="9988" max="9988" width="26.453125" style="4" customWidth="1"/>
    <col min="9989" max="9989" width="17.453125" style="4" customWidth="1"/>
    <col min="9990" max="9990" width="25.453125" style="4" customWidth="1"/>
    <col min="9991" max="9991" width="21" style="4" customWidth="1"/>
    <col min="9992" max="9992" width="27.54296875" style="4" customWidth="1"/>
    <col min="9993" max="9994" width="9.1796875" style="4"/>
    <col min="9995" max="9995" width="11.453125" style="4" bestFit="1" customWidth="1"/>
    <col min="9996" max="9996" width="9.1796875" style="4"/>
    <col min="9997" max="9997" width="9.1796875" style="4" customWidth="1"/>
    <col min="9998" max="10000" width="9.1796875" style="4"/>
    <col min="10001" max="10001" width="10" style="4" customWidth="1"/>
    <col min="10002" max="10002" width="9.81640625" style="4" customWidth="1"/>
    <col min="10003" max="10003" width="10.1796875" style="4" customWidth="1"/>
    <col min="10004" max="10004" width="9" style="4" customWidth="1"/>
    <col min="10005" max="10005" width="10.54296875" style="4" customWidth="1"/>
    <col min="10006" max="10006" width="12" style="4" customWidth="1"/>
    <col min="10007" max="10007" width="10.54296875" style="4" customWidth="1"/>
    <col min="10008" max="10011" width="9.1796875" style="4"/>
    <col min="10012" max="10013" width="9.1796875" style="4" customWidth="1"/>
    <col min="10014" max="10014" width="9.54296875" style="4" customWidth="1"/>
    <col min="10015" max="10016" width="9.453125" style="4" customWidth="1"/>
    <col min="10017" max="10017" width="10.81640625" style="4" customWidth="1"/>
    <col min="10018" max="10018" width="11.453125" style="4" customWidth="1"/>
    <col min="10019" max="10240" width="9.1796875" style="4"/>
    <col min="10241" max="10241" width="9.1796875" style="4" customWidth="1"/>
    <col min="10242" max="10242" width="7.453125" style="4" customWidth="1"/>
    <col min="10243" max="10243" width="96.81640625" style="4" customWidth="1"/>
    <col min="10244" max="10244" width="26.453125" style="4" customWidth="1"/>
    <col min="10245" max="10245" width="17.453125" style="4" customWidth="1"/>
    <col min="10246" max="10246" width="25.453125" style="4" customWidth="1"/>
    <col min="10247" max="10247" width="21" style="4" customWidth="1"/>
    <col min="10248" max="10248" width="27.54296875" style="4" customWidth="1"/>
    <col min="10249" max="10250" width="9.1796875" style="4"/>
    <col min="10251" max="10251" width="11.453125" style="4" bestFit="1" customWidth="1"/>
    <col min="10252" max="10252" width="9.1796875" style="4"/>
    <col min="10253" max="10253" width="9.1796875" style="4" customWidth="1"/>
    <col min="10254" max="10256" width="9.1796875" style="4"/>
    <col min="10257" max="10257" width="10" style="4" customWidth="1"/>
    <col min="10258" max="10258" width="9.81640625" style="4" customWidth="1"/>
    <col min="10259" max="10259" width="10.1796875" style="4" customWidth="1"/>
    <col min="10260" max="10260" width="9" style="4" customWidth="1"/>
    <col min="10261" max="10261" width="10.54296875" style="4" customWidth="1"/>
    <col min="10262" max="10262" width="12" style="4" customWidth="1"/>
    <col min="10263" max="10263" width="10.54296875" style="4" customWidth="1"/>
    <col min="10264" max="10267" width="9.1796875" style="4"/>
    <col min="10268" max="10269" width="9.1796875" style="4" customWidth="1"/>
    <col min="10270" max="10270" width="9.54296875" style="4" customWidth="1"/>
    <col min="10271" max="10272" width="9.453125" style="4" customWidth="1"/>
    <col min="10273" max="10273" width="10.81640625" style="4" customWidth="1"/>
    <col min="10274" max="10274" width="11.453125" style="4" customWidth="1"/>
    <col min="10275" max="10496" width="9.1796875" style="4"/>
    <col min="10497" max="10497" width="9.1796875" style="4" customWidth="1"/>
    <col min="10498" max="10498" width="7.453125" style="4" customWidth="1"/>
    <col min="10499" max="10499" width="96.81640625" style="4" customWidth="1"/>
    <col min="10500" max="10500" width="26.453125" style="4" customWidth="1"/>
    <col min="10501" max="10501" width="17.453125" style="4" customWidth="1"/>
    <col min="10502" max="10502" width="25.453125" style="4" customWidth="1"/>
    <col min="10503" max="10503" width="21" style="4" customWidth="1"/>
    <col min="10504" max="10504" width="27.54296875" style="4" customWidth="1"/>
    <col min="10505" max="10506" width="9.1796875" style="4"/>
    <col min="10507" max="10507" width="11.453125" style="4" bestFit="1" customWidth="1"/>
    <col min="10508" max="10508" width="9.1796875" style="4"/>
    <col min="10509" max="10509" width="9.1796875" style="4" customWidth="1"/>
    <col min="10510" max="10512" width="9.1796875" style="4"/>
    <col min="10513" max="10513" width="10" style="4" customWidth="1"/>
    <col min="10514" max="10514" width="9.81640625" style="4" customWidth="1"/>
    <col min="10515" max="10515" width="10.1796875" style="4" customWidth="1"/>
    <col min="10516" max="10516" width="9" style="4" customWidth="1"/>
    <col min="10517" max="10517" width="10.54296875" style="4" customWidth="1"/>
    <col min="10518" max="10518" width="12" style="4" customWidth="1"/>
    <col min="10519" max="10519" width="10.54296875" style="4" customWidth="1"/>
    <col min="10520" max="10523" width="9.1796875" style="4"/>
    <col min="10524" max="10525" width="9.1796875" style="4" customWidth="1"/>
    <col min="10526" max="10526" width="9.54296875" style="4" customWidth="1"/>
    <col min="10527" max="10528" width="9.453125" style="4" customWidth="1"/>
    <col min="10529" max="10529" width="10.81640625" style="4" customWidth="1"/>
    <col min="10530" max="10530" width="11.453125" style="4" customWidth="1"/>
    <col min="10531" max="10752" width="9.1796875" style="4"/>
    <col min="10753" max="10753" width="9.1796875" style="4" customWidth="1"/>
    <col min="10754" max="10754" width="7.453125" style="4" customWidth="1"/>
    <col min="10755" max="10755" width="96.81640625" style="4" customWidth="1"/>
    <col min="10756" max="10756" width="26.453125" style="4" customWidth="1"/>
    <col min="10757" max="10757" width="17.453125" style="4" customWidth="1"/>
    <col min="10758" max="10758" width="25.453125" style="4" customWidth="1"/>
    <col min="10759" max="10759" width="21" style="4" customWidth="1"/>
    <col min="10760" max="10760" width="27.54296875" style="4" customWidth="1"/>
    <col min="10761" max="10762" width="9.1796875" style="4"/>
    <col min="10763" max="10763" width="11.453125" style="4" bestFit="1" customWidth="1"/>
    <col min="10764" max="10764" width="9.1796875" style="4"/>
    <col min="10765" max="10765" width="9.1796875" style="4" customWidth="1"/>
    <col min="10766" max="10768" width="9.1796875" style="4"/>
    <col min="10769" max="10769" width="10" style="4" customWidth="1"/>
    <col min="10770" max="10770" width="9.81640625" style="4" customWidth="1"/>
    <col min="10771" max="10771" width="10.1796875" style="4" customWidth="1"/>
    <col min="10772" max="10772" width="9" style="4" customWidth="1"/>
    <col min="10773" max="10773" width="10.54296875" style="4" customWidth="1"/>
    <col min="10774" max="10774" width="12" style="4" customWidth="1"/>
    <col min="10775" max="10775" width="10.54296875" style="4" customWidth="1"/>
    <col min="10776" max="10779" width="9.1796875" style="4"/>
    <col min="10780" max="10781" width="9.1796875" style="4" customWidth="1"/>
    <col min="10782" max="10782" width="9.54296875" style="4" customWidth="1"/>
    <col min="10783" max="10784" width="9.453125" style="4" customWidth="1"/>
    <col min="10785" max="10785" width="10.81640625" style="4" customWidth="1"/>
    <col min="10786" max="10786" width="11.453125" style="4" customWidth="1"/>
    <col min="10787" max="11008" width="9.1796875" style="4"/>
    <col min="11009" max="11009" width="9.1796875" style="4" customWidth="1"/>
    <col min="11010" max="11010" width="7.453125" style="4" customWidth="1"/>
    <col min="11011" max="11011" width="96.81640625" style="4" customWidth="1"/>
    <col min="11012" max="11012" width="26.453125" style="4" customWidth="1"/>
    <col min="11013" max="11013" width="17.453125" style="4" customWidth="1"/>
    <col min="11014" max="11014" width="25.453125" style="4" customWidth="1"/>
    <col min="11015" max="11015" width="21" style="4" customWidth="1"/>
    <col min="11016" max="11016" width="27.54296875" style="4" customWidth="1"/>
    <col min="11017" max="11018" width="9.1796875" style="4"/>
    <col min="11019" max="11019" width="11.453125" style="4" bestFit="1" customWidth="1"/>
    <col min="11020" max="11020" width="9.1796875" style="4"/>
    <col min="11021" max="11021" width="9.1796875" style="4" customWidth="1"/>
    <col min="11022" max="11024" width="9.1796875" style="4"/>
    <col min="11025" max="11025" width="10" style="4" customWidth="1"/>
    <col min="11026" max="11026" width="9.81640625" style="4" customWidth="1"/>
    <col min="11027" max="11027" width="10.1796875" style="4" customWidth="1"/>
    <col min="11028" max="11028" width="9" style="4" customWidth="1"/>
    <col min="11029" max="11029" width="10.54296875" style="4" customWidth="1"/>
    <col min="11030" max="11030" width="12" style="4" customWidth="1"/>
    <col min="11031" max="11031" width="10.54296875" style="4" customWidth="1"/>
    <col min="11032" max="11035" width="9.1796875" style="4"/>
    <col min="11036" max="11037" width="9.1796875" style="4" customWidth="1"/>
    <col min="11038" max="11038" width="9.54296875" style="4" customWidth="1"/>
    <col min="11039" max="11040" width="9.453125" style="4" customWidth="1"/>
    <col min="11041" max="11041" width="10.81640625" style="4" customWidth="1"/>
    <col min="11042" max="11042" width="11.453125" style="4" customWidth="1"/>
    <col min="11043" max="11264" width="9.1796875" style="4"/>
    <col min="11265" max="11265" width="9.1796875" style="4" customWidth="1"/>
    <col min="11266" max="11266" width="7.453125" style="4" customWidth="1"/>
    <col min="11267" max="11267" width="96.81640625" style="4" customWidth="1"/>
    <col min="11268" max="11268" width="26.453125" style="4" customWidth="1"/>
    <col min="11269" max="11269" width="17.453125" style="4" customWidth="1"/>
    <col min="11270" max="11270" width="25.453125" style="4" customWidth="1"/>
    <col min="11271" max="11271" width="21" style="4" customWidth="1"/>
    <col min="11272" max="11272" width="27.54296875" style="4" customWidth="1"/>
    <col min="11273" max="11274" width="9.1796875" style="4"/>
    <col min="11275" max="11275" width="11.453125" style="4" bestFit="1" customWidth="1"/>
    <col min="11276" max="11276" width="9.1796875" style="4"/>
    <col min="11277" max="11277" width="9.1796875" style="4" customWidth="1"/>
    <col min="11278" max="11280" width="9.1796875" style="4"/>
    <col min="11281" max="11281" width="10" style="4" customWidth="1"/>
    <col min="11282" max="11282" width="9.81640625" style="4" customWidth="1"/>
    <col min="11283" max="11283" width="10.1796875" style="4" customWidth="1"/>
    <col min="11284" max="11284" width="9" style="4" customWidth="1"/>
    <col min="11285" max="11285" width="10.54296875" style="4" customWidth="1"/>
    <col min="11286" max="11286" width="12" style="4" customWidth="1"/>
    <col min="11287" max="11287" width="10.54296875" style="4" customWidth="1"/>
    <col min="11288" max="11291" width="9.1796875" style="4"/>
    <col min="11292" max="11293" width="9.1796875" style="4" customWidth="1"/>
    <col min="11294" max="11294" width="9.54296875" style="4" customWidth="1"/>
    <col min="11295" max="11296" width="9.453125" style="4" customWidth="1"/>
    <col min="11297" max="11297" width="10.81640625" style="4" customWidth="1"/>
    <col min="11298" max="11298" width="11.453125" style="4" customWidth="1"/>
    <col min="11299" max="11520" width="9.1796875" style="4"/>
    <col min="11521" max="11521" width="9.1796875" style="4" customWidth="1"/>
    <col min="11522" max="11522" width="7.453125" style="4" customWidth="1"/>
    <col min="11523" max="11523" width="96.81640625" style="4" customWidth="1"/>
    <col min="11524" max="11524" width="26.453125" style="4" customWidth="1"/>
    <col min="11525" max="11525" width="17.453125" style="4" customWidth="1"/>
    <col min="11526" max="11526" width="25.453125" style="4" customWidth="1"/>
    <col min="11527" max="11527" width="21" style="4" customWidth="1"/>
    <col min="11528" max="11528" width="27.54296875" style="4" customWidth="1"/>
    <col min="11529" max="11530" width="9.1796875" style="4"/>
    <col min="11531" max="11531" width="11.453125" style="4" bestFit="1" customWidth="1"/>
    <col min="11532" max="11532" width="9.1796875" style="4"/>
    <col min="11533" max="11533" width="9.1796875" style="4" customWidth="1"/>
    <col min="11534" max="11536" width="9.1796875" style="4"/>
    <col min="11537" max="11537" width="10" style="4" customWidth="1"/>
    <col min="11538" max="11538" width="9.81640625" style="4" customWidth="1"/>
    <col min="11539" max="11539" width="10.1796875" style="4" customWidth="1"/>
    <col min="11540" max="11540" width="9" style="4" customWidth="1"/>
    <col min="11541" max="11541" width="10.54296875" style="4" customWidth="1"/>
    <col min="11542" max="11542" width="12" style="4" customWidth="1"/>
    <col min="11543" max="11543" width="10.54296875" style="4" customWidth="1"/>
    <col min="11544" max="11547" width="9.1796875" style="4"/>
    <col min="11548" max="11549" width="9.1796875" style="4" customWidth="1"/>
    <col min="11550" max="11550" width="9.54296875" style="4" customWidth="1"/>
    <col min="11551" max="11552" width="9.453125" style="4" customWidth="1"/>
    <col min="11553" max="11553" width="10.81640625" style="4" customWidth="1"/>
    <col min="11554" max="11554" width="11.453125" style="4" customWidth="1"/>
    <col min="11555" max="11776" width="9.1796875" style="4"/>
    <col min="11777" max="11777" width="9.1796875" style="4" customWidth="1"/>
    <col min="11778" max="11778" width="7.453125" style="4" customWidth="1"/>
    <col min="11779" max="11779" width="96.81640625" style="4" customWidth="1"/>
    <col min="11780" max="11780" width="26.453125" style="4" customWidth="1"/>
    <col min="11781" max="11781" width="17.453125" style="4" customWidth="1"/>
    <col min="11782" max="11782" width="25.453125" style="4" customWidth="1"/>
    <col min="11783" max="11783" width="21" style="4" customWidth="1"/>
    <col min="11784" max="11784" width="27.54296875" style="4" customWidth="1"/>
    <col min="11785" max="11786" width="9.1796875" style="4"/>
    <col min="11787" max="11787" width="11.453125" style="4" bestFit="1" customWidth="1"/>
    <col min="11788" max="11788" width="9.1796875" style="4"/>
    <col min="11789" max="11789" width="9.1796875" style="4" customWidth="1"/>
    <col min="11790" max="11792" width="9.1796875" style="4"/>
    <col min="11793" max="11793" width="10" style="4" customWidth="1"/>
    <col min="11794" max="11794" width="9.81640625" style="4" customWidth="1"/>
    <col min="11795" max="11795" width="10.1796875" style="4" customWidth="1"/>
    <col min="11796" max="11796" width="9" style="4" customWidth="1"/>
    <col min="11797" max="11797" width="10.54296875" style="4" customWidth="1"/>
    <col min="11798" max="11798" width="12" style="4" customWidth="1"/>
    <col min="11799" max="11799" width="10.54296875" style="4" customWidth="1"/>
    <col min="11800" max="11803" width="9.1796875" style="4"/>
    <col min="11804" max="11805" width="9.1796875" style="4" customWidth="1"/>
    <col min="11806" max="11806" width="9.54296875" style="4" customWidth="1"/>
    <col min="11807" max="11808" width="9.453125" style="4" customWidth="1"/>
    <col min="11809" max="11809" width="10.81640625" style="4" customWidth="1"/>
    <col min="11810" max="11810" width="11.453125" style="4" customWidth="1"/>
    <col min="11811" max="12032" width="9.1796875" style="4"/>
    <col min="12033" max="12033" width="9.1796875" style="4" customWidth="1"/>
    <col min="12034" max="12034" width="7.453125" style="4" customWidth="1"/>
    <col min="12035" max="12035" width="96.81640625" style="4" customWidth="1"/>
    <col min="12036" max="12036" width="26.453125" style="4" customWidth="1"/>
    <col min="12037" max="12037" width="17.453125" style="4" customWidth="1"/>
    <col min="12038" max="12038" width="25.453125" style="4" customWidth="1"/>
    <col min="12039" max="12039" width="21" style="4" customWidth="1"/>
    <col min="12040" max="12040" width="27.54296875" style="4" customWidth="1"/>
    <col min="12041" max="12042" width="9.1796875" style="4"/>
    <col min="12043" max="12043" width="11.453125" style="4" bestFit="1" customWidth="1"/>
    <col min="12044" max="12044" width="9.1796875" style="4"/>
    <col min="12045" max="12045" width="9.1796875" style="4" customWidth="1"/>
    <col min="12046" max="12048" width="9.1796875" style="4"/>
    <col min="12049" max="12049" width="10" style="4" customWidth="1"/>
    <col min="12050" max="12050" width="9.81640625" style="4" customWidth="1"/>
    <col min="12051" max="12051" width="10.1796875" style="4" customWidth="1"/>
    <col min="12052" max="12052" width="9" style="4" customWidth="1"/>
    <col min="12053" max="12053" width="10.54296875" style="4" customWidth="1"/>
    <col min="12054" max="12054" width="12" style="4" customWidth="1"/>
    <col min="12055" max="12055" width="10.54296875" style="4" customWidth="1"/>
    <col min="12056" max="12059" width="9.1796875" style="4"/>
    <col min="12060" max="12061" width="9.1796875" style="4" customWidth="1"/>
    <col min="12062" max="12062" width="9.54296875" style="4" customWidth="1"/>
    <col min="12063" max="12064" width="9.453125" style="4" customWidth="1"/>
    <col min="12065" max="12065" width="10.81640625" style="4" customWidth="1"/>
    <col min="12066" max="12066" width="11.453125" style="4" customWidth="1"/>
    <col min="12067" max="12288" width="9.1796875" style="4"/>
    <col min="12289" max="12289" width="9.1796875" style="4" customWidth="1"/>
    <col min="12290" max="12290" width="7.453125" style="4" customWidth="1"/>
    <col min="12291" max="12291" width="96.81640625" style="4" customWidth="1"/>
    <col min="12292" max="12292" width="26.453125" style="4" customWidth="1"/>
    <col min="12293" max="12293" width="17.453125" style="4" customWidth="1"/>
    <col min="12294" max="12294" width="25.453125" style="4" customWidth="1"/>
    <col min="12295" max="12295" width="21" style="4" customWidth="1"/>
    <col min="12296" max="12296" width="27.54296875" style="4" customWidth="1"/>
    <col min="12297" max="12298" width="9.1796875" style="4"/>
    <col min="12299" max="12299" width="11.453125" style="4" bestFit="1" customWidth="1"/>
    <col min="12300" max="12300" width="9.1796875" style="4"/>
    <col min="12301" max="12301" width="9.1796875" style="4" customWidth="1"/>
    <col min="12302" max="12304" width="9.1796875" style="4"/>
    <col min="12305" max="12305" width="10" style="4" customWidth="1"/>
    <col min="12306" max="12306" width="9.81640625" style="4" customWidth="1"/>
    <col min="12307" max="12307" width="10.1796875" style="4" customWidth="1"/>
    <col min="12308" max="12308" width="9" style="4" customWidth="1"/>
    <col min="12309" max="12309" width="10.54296875" style="4" customWidth="1"/>
    <col min="12310" max="12310" width="12" style="4" customWidth="1"/>
    <col min="12311" max="12311" width="10.54296875" style="4" customWidth="1"/>
    <col min="12312" max="12315" width="9.1796875" style="4"/>
    <col min="12316" max="12317" width="9.1796875" style="4" customWidth="1"/>
    <col min="12318" max="12318" width="9.54296875" style="4" customWidth="1"/>
    <col min="12319" max="12320" width="9.453125" style="4" customWidth="1"/>
    <col min="12321" max="12321" width="10.81640625" style="4" customWidth="1"/>
    <col min="12322" max="12322" width="11.453125" style="4" customWidth="1"/>
    <col min="12323" max="12544" width="9.1796875" style="4"/>
    <col min="12545" max="12545" width="9.1796875" style="4" customWidth="1"/>
    <col min="12546" max="12546" width="7.453125" style="4" customWidth="1"/>
    <col min="12547" max="12547" width="96.81640625" style="4" customWidth="1"/>
    <col min="12548" max="12548" width="26.453125" style="4" customWidth="1"/>
    <col min="12549" max="12549" width="17.453125" style="4" customWidth="1"/>
    <col min="12550" max="12550" width="25.453125" style="4" customWidth="1"/>
    <col min="12551" max="12551" width="21" style="4" customWidth="1"/>
    <col min="12552" max="12552" width="27.54296875" style="4" customWidth="1"/>
    <col min="12553" max="12554" width="9.1796875" style="4"/>
    <col min="12555" max="12555" width="11.453125" style="4" bestFit="1" customWidth="1"/>
    <col min="12556" max="12556" width="9.1796875" style="4"/>
    <col min="12557" max="12557" width="9.1796875" style="4" customWidth="1"/>
    <col min="12558" max="12560" width="9.1796875" style="4"/>
    <col min="12561" max="12561" width="10" style="4" customWidth="1"/>
    <col min="12562" max="12562" width="9.81640625" style="4" customWidth="1"/>
    <col min="12563" max="12563" width="10.1796875" style="4" customWidth="1"/>
    <col min="12564" max="12564" width="9" style="4" customWidth="1"/>
    <col min="12565" max="12565" width="10.54296875" style="4" customWidth="1"/>
    <col min="12566" max="12566" width="12" style="4" customWidth="1"/>
    <col min="12567" max="12567" width="10.54296875" style="4" customWidth="1"/>
    <col min="12568" max="12571" width="9.1796875" style="4"/>
    <col min="12572" max="12573" width="9.1796875" style="4" customWidth="1"/>
    <col min="12574" max="12574" width="9.54296875" style="4" customWidth="1"/>
    <col min="12575" max="12576" width="9.453125" style="4" customWidth="1"/>
    <col min="12577" max="12577" width="10.81640625" style="4" customWidth="1"/>
    <col min="12578" max="12578" width="11.453125" style="4" customWidth="1"/>
    <col min="12579" max="12800" width="9.1796875" style="4"/>
    <col min="12801" max="12801" width="9.1796875" style="4" customWidth="1"/>
    <col min="12802" max="12802" width="7.453125" style="4" customWidth="1"/>
    <col min="12803" max="12803" width="96.81640625" style="4" customWidth="1"/>
    <col min="12804" max="12804" width="26.453125" style="4" customWidth="1"/>
    <col min="12805" max="12805" width="17.453125" style="4" customWidth="1"/>
    <col min="12806" max="12806" width="25.453125" style="4" customWidth="1"/>
    <col min="12807" max="12807" width="21" style="4" customWidth="1"/>
    <col min="12808" max="12808" width="27.54296875" style="4" customWidth="1"/>
    <col min="12809" max="12810" width="9.1796875" style="4"/>
    <col min="12811" max="12811" width="11.453125" style="4" bestFit="1" customWidth="1"/>
    <col min="12812" max="12812" width="9.1796875" style="4"/>
    <col min="12813" max="12813" width="9.1796875" style="4" customWidth="1"/>
    <col min="12814" max="12816" width="9.1796875" style="4"/>
    <col min="12817" max="12817" width="10" style="4" customWidth="1"/>
    <col min="12818" max="12818" width="9.81640625" style="4" customWidth="1"/>
    <col min="12819" max="12819" width="10.1796875" style="4" customWidth="1"/>
    <col min="12820" max="12820" width="9" style="4" customWidth="1"/>
    <col min="12821" max="12821" width="10.54296875" style="4" customWidth="1"/>
    <col min="12822" max="12822" width="12" style="4" customWidth="1"/>
    <col min="12823" max="12823" width="10.54296875" style="4" customWidth="1"/>
    <col min="12824" max="12827" width="9.1796875" style="4"/>
    <col min="12828" max="12829" width="9.1796875" style="4" customWidth="1"/>
    <col min="12830" max="12830" width="9.54296875" style="4" customWidth="1"/>
    <col min="12831" max="12832" width="9.453125" style="4" customWidth="1"/>
    <col min="12833" max="12833" width="10.81640625" style="4" customWidth="1"/>
    <col min="12834" max="12834" width="11.453125" style="4" customWidth="1"/>
    <col min="12835" max="13056" width="9.1796875" style="4"/>
    <col min="13057" max="13057" width="9.1796875" style="4" customWidth="1"/>
    <col min="13058" max="13058" width="7.453125" style="4" customWidth="1"/>
    <col min="13059" max="13059" width="96.81640625" style="4" customWidth="1"/>
    <col min="13060" max="13060" width="26.453125" style="4" customWidth="1"/>
    <col min="13061" max="13061" width="17.453125" style="4" customWidth="1"/>
    <col min="13062" max="13062" width="25.453125" style="4" customWidth="1"/>
    <col min="13063" max="13063" width="21" style="4" customWidth="1"/>
    <col min="13064" max="13064" width="27.54296875" style="4" customWidth="1"/>
    <col min="13065" max="13066" width="9.1796875" style="4"/>
    <col min="13067" max="13067" width="11.453125" style="4" bestFit="1" customWidth="1"/>
    <col min="13068" max="13068" width="9.1796875" style="4"/>
    <col min="13069" max="13069" width="9.1796875" style="4" customWidth="1"/>
    <col min="13070" max="13072" width="9.1796875" style="4"/>
    <col min="13073" max="13073" width="10" style="4" customWidth="1"/>
    <col min="13074" max="13074" width="9.81640625" style="4" customWidth="1"/>
    <col min="13075" max="13075" width="10.1796875" style="4" customWidth="1"/>
    <col min="13076" max="13076" width="9" style="4" customWidth="1"/>
    <col min="13077" max="13077" width="10.54296875" style="4" customWidth="1"/>
    <col min="13078" max="13078" width="12" style="4" customWidth="1"/>
    <col min="13079" max="13079" width="10.54296875" style="4" customWidth="1"/>
    <col min="13080" max="13083" width="9.1796875" style="4"/>
    <col min="13084" max="13085" width="9.1796875" style="4" customWidth="1"/>
    <col min="13086" max="13086" width="9.54296875" style="4" customWidth="1"/>
    <col min="13087" max="13088" width="9.453125" style="4" customWidth="1"/>
    <col min="13089" max="13089" width="10.81640625" style="4" customWidth="1"/>
    <col min="13090" max="13090" width="11.453125" style="4" customWidth="1"/>
    <col min="13091" max="13312" width="9.1796875" style="4"/>
    <col min="13313" max="13313" width="9.1796875" style="4" customWidth="1"/>
    <col min="13314" max="13314" width="7.453125" style="4" customWidth="1"/>
    <col min="13315" max="13315" width="96.81640625" style="4" customWidth="1"/>
    <col min="13316" max="13316" width="26.453125" style="4" customWidth="1"/>
    <col min="13317" max="13317" width="17.453125" style="4" customWidth="1"/>
    <col min="13318" max="13318" width="25.453125" style="4" customWidth="1"/>
    <col min="13319" max="13319" width="21" style="4" customWidth="1"/>
    <col min="13320" max="13320" width="27.54296875" style="4" customWidth="1"/>
    <col min="13321" max="13322" width="9.1796875" style="4"/>
    <col min="13323" max="13323" width="11.453125" style="4" bestFit="1" customWidth="1"/>
    <col min="13324" max="13324" width="9.1796875" style="4"/>
    <col min="13325" max="13325" width="9.1796875" style="4" customWidth="1"/>
    <col min="13326" max="13328" width="9.1796875" style="4"/>
    <col min="13329" max="13329" width="10" style="4" customWidth="1"/>
    <col min="13330" max="13330" width="9.81640625" style="4" customWidth="1"/>
    <col min="13331" max="13331" width="10.1796875" style="4" customWidth="1"/>
    <col min="13332" max="13332" width="9" style="4" customWidth="1"/>
    <col min="13333" max="13333" width="10.54296875" style="4" customWidth="1"/>
    <col min="13334" max="13334" width="12" style="4" customWidth="1"/>
    <col min="13335" max="13335" width="10.54296875" style="4" customWidth="1"/>
    <col min="13336" max="13339" width="9.1796875" style="4"/>
    <col min="13340" max="13341" width="9.1796875" style="4" customWidth="1"/>
    <col min="13342" max="13342" width="9.54296875" style="4" customWidth="1"/>
    <col min="13343" max="13344" width="9.453125" style="4" customWidth="1"/>
    <col min="13345" max="13345" width="10.81640625" style="4" customWidth="1"/>
    <col min="13346" max="13346" width="11.453125" style="4" customWidth="1"/>
    <col min="13347" max="13568" width="9.1796875" style="4"/>
    <col min="13569" max="13569" width="9.1796875" style="4" customWidth="1"/>
    <col min="13570" max="13570" width="7.453125" style="4" customWidth="1"/>
    <col min="13571" max="13571" width="96.81640625" style="4" customWidth="1"/>
    <col min="13572" max="13572" width="26.453125" style="4" customWidth="1"/>
    <col min="13573" max="13573" width="17.453125" style="4" customWidth="1"/>
    <col min="13574" max="13574" width="25.453125" style="4" customWidth="1"/>
    <col min="13575" max="13575" width="21" style="4" customWidth="1"/>
    <col min="13576" max="13576" width="27.54296875" style="4" customWidth="1"/>
    <col min="13577" max="13578" width="9.1796875" style="4"/>
    <col min="13579" max="13579" width="11.453125" style="4" bestFit="1" customWidth="1"/>
    <col min="13580" max="13580" width="9.1796875" style="4"/>
    <col min="13581" max="13581" width="9.1796875" style="4" customWidth="1"/>
    <col min="13582" max="13584" width="9.1796875" style="4"/>
    <col min="13585" max="13585" width="10" style="4" customWidth="1"/>
    <col min="13586" max="13586" width="9.81640625" style="4" customWidth="1"/>
    <col min="13587" max="13587" width="10.1796875" style="4" customWidth="1"/>
    <col min="13588" max="13588" width="9" style="4" customWidth="1"/>
    <col min="13589" max="13589" width="10.54296875" style="4" customWidth="1"/>
    <col min="13590" max="13590" width="12" style="4" customWidth="1"/>
    <col min="13591" max="13591" width="10.54296875" style="4" customWidth="1"/>
    <col min="13592" max="13595" width="9.1796875" style="4"/>
    <col min="13596" max="13597" width="9.1796875" style="4" customWidth="1"/>
    <col min="13598" max="13598" width="9.54296875" style="4" customWidth="1"/>
    <col min="13599" max="13600" width="9.453125" style="4" customWidth="1"/>
    <col min="13601" max="13601" width="10.81640625" style="4" customWidth="1"/>
    <col min="13602" max="13602" width="11.453125" style="4" customWidth="1"/>
    <col min="13603" max="13824" width="9.1796875" style="4"/>
    <col min="13825" max="13825" width="9.1796875" style="4" customWidth="1"/>
    <col min="13826" max="13826" width="7.453125" style="4" customWidth="1"/>
    <col min="13827" max="13827" width="96.81640625" style="4" customWidth="1"/>
    <col min="13828" max="13828" width="26.453125" style="4" customWidth="1"/>
    <col min="13829" max="13829" width="17.453125" style="4" customWidth="1"/>
    <col min="13830" max="13830" width="25.453125" style="4" customWidth="1"/>
    <col min="13831" max="13831" width="21" style="4" customWidth="1"/>
    <col min="13832" max="13832" width="27.54296875" style="4" customWidth="1"/>
    <col min="13833" max="13834" width="9.1796875" style="4"/>
    <col min="13835" max="13835" width="11.453125" style="4" bestFit="1" customWidth="1"/>
    <col min="13836" max="13836" width="9.1796875" style="4"/>
    <col min="13837" max="13837" width="9.1796875" style="4" customWidth="1"/>
    <col min="13838" max="13840" width="9.1796875" style="4"/>
    <col min="13841" max="13841" width="10" style="4" customWidth="1"/>
    <col min="13842" max="13842" width="9.81640625" style="4" customWidth="1"/>
    <col min="13843" max="13843" width="10.1796875" style="4" customWidth="1"/>
    <col min="13844" max="13844" width="9" style="4" customWidth="1"/>
    <col min="13845" max="13845" width="10.54296875" style="4" customWidth="1"/>
    <col min="13846" max="13846" width="12" style="4" customWidth="1"/>
    <col min="13847" max="13847" width="10.54296875" style="4" customWidth="1"/>
    <col min="13848" max="13851" width="9.1796875" style="4"/>
    <col min="13852" max="13853" width="9.1796875" style="4" customWidth="1"/>
    <col min="13854" max="13854" width="9.54296875" style="4" customWidth="1"/>
    <col min="13855" max="13856" width="9.453125" style="4" customWidth="1"/>
    <col min="13857" max="13857" width="10.81640625" style="4" customWidth="1"/>
    <col min="13858" max="13858" width="11.453125" style="4" customWidth="1"/>
    <col min="13859" max="14080" width="9.1796875" style="4"/>
    <col min="14081" max="14081" width="9.1796875" style="4" customWidth="1"/>
    <col min="14082" max="14082" width="7.453125" style="4" customWidth="1"/>
    <col min="14083" max="14083" width="96.81640625" style="4" customWidth="1"/>
    <col min="14084" max="14084" width="26.453125" style="4" customWidth="1"/>
    <col min="14085" max="14085" width="17.453125" style="4" customWidth="1"/>
    <col min="14086" max="14086" width="25.453125" style="4" customWidth="1"/>
    <col min="14087" max="14087" width="21" style="4" customWidth="1"/>
    <col min="14088" max="14088" width="27.54296875" style="4" customWidth="1"/>
    <col min="14089" max="14090" width="9.1796875" style="4"/>
    <col min="14091" max="14091" width="11.453125" style="4" bestFit="1" customWidth="1"/>
    <col min="14092" max="14092" width="9.1796875" style="4"/>
    <col min="14093" max="14093" width="9.1796875" style="4" customWidth="1"/>
    <col min="14094" max="14096" width="9.1796875" style="4"/>
    <col min="14097" max="14097" width="10" style="4" customWidth="1"/>
    <col min="14098" max="14098" width="9.81640625" style="4" customWidth="1"/>
    <col min="14099" max="14099" width="10.1796875" style="4" customWidth="1"/>
    <col min="14100" max="14100" width="9" style="4" customWidth="1"/>
    <col min="14101" max="14101" width="10.54296875" style="4" customWidth="1"/>
    <col min="14102" max="14102" width="12" style="4" customWidth="1"/>
    <col min="14103" max="14103" width="10.54296875" style="4" customWidth="1"/>
    <col min="14104" max="14107" width="9.1796875" style="4"/>
    <col min="14108" max="14109" width="9.1796875" style="4" customWidth="1"/>
    <col min="14110" max="14110" width="9.54296875" style="4" customWidth="1"/>
    <col min="14111" max="14112" width="9.453125" style="4" customWidth="1"/>
    <col min="14113" max="14113" width="10.81640625" style="4" customWidth="1"/>
    <col min="14114" max="14114" width="11.453125" style="4" customWidth="1"/>
    <col min="14115" max="14336" width="9.1796875" style="4"/>
    <col min="14337" max="14337" width="9.1796875" style="4" customWidth="1"/>
    <col min="14338" max="14338" width="7.453125" style="4" customWidth="1"/>
    <col min="14339" max="14339" width="96.81640625" style="4" customWidth="1"/>
    <col min="14340" max="14340" width="26.453125" style="4" customWidth="1"/>
    <col min="14341" max="14341" width="17.453125" style="4" customWidth="1"/>
    <col min="14342" max="14342" width="25.453125" style="4" customWidth="1"/>
    <col min="14343" max="14343" width="21" style="4" customWidth="1"/>
    <col min="14344" max="14344" width="27.54296875" style="4" customWidth="1"/>
    <col min="14345" max="14346" width="9.1796875" style="4"/>
    <col min="14347" max="14347" width="11.453125" style="4" bestFit="1" customWidth="1"/>
    <col min="14348" max="14348" width="9.1796875" style="4"/>
    <col min="14349" max="14349" width="9.1796875" style="4" customWidth="1"/>
    <col min="14350" max="14352" width="9.1796875" style="4"/>
    <col min="14353" max="14353" width="10" style="4" customWidth="1"/>
    <col min="14354" max="14354" width="9.81640625" style="4" customWidth="1"/>
    <col min="14355" max="14355" width="10.1796875" style="4" customWidth="1"/>
    <col min="14356" max="14356" width="9" style="4" customWidth="1"/>
    <col min="14357" max="14357" width="10.54296875" style="4" customWidth="1"/>
    <col min="14358" max="14358" width="12" style="4" customWidth="1"/>
    <col min="14359" max="14359" width="10.54296875" style="4" customWidth="1"/>
    <col min="14360" max="14363" width="9.1796875" style="4"/>
    <col min="14364" max="14365" width="9.1796875" style="4" customWidth="1"/>
    <col min="14366" max="14366" width="9.54296875" style="4" customWidth="1"/>
    <col min="14367" max="14368" width="9.453125" style="4" customWidth="1"/>
    <col min="14369" max="14369" width="10.81640625" style="4" customWidth="1"/>
    <col min="14370" max="14370" width="11.453125" style="4" customWidth="1"/>
    <col min="14371" max="14592" width="9.1796875" style="4"/>
    <col min="14593" max="14593" width="9.1796875" style="4" customWidth="1"/>
    <col min="14594" max="14594" width="7.453125" style="4" customWidth="1"/>
    <col min="14595" max="14595" width="96.81640625" style="4" customWidth="1"/>
    <col min="14596" max="14596" width="26.453125" style="4" customWidth="1"/>
    <col min="14597" max="14597" width="17.453125" style="4" customWidth="1"/>
    <col min="14598" max="14598" width="25.453125" style="4" customWidth="1"/>
    <col min="14599" max="14599" width="21" style="4" customWidth="1"/>
    <col min="14600" max="14600" width="27.54296875" style="4" customWidth="1"/>
    <col min="14601" max="14602" width="9.1796875" style="4"/>
    <col min="14603" max="14603" width="11.453125" style="4" bestFit="1" customWidth="1"/>
    <col min="14604" max="14604" width="9.1796875" style="4"/>
    <col min="14605" max="14605" width="9.1796875" style="4" customWidth="1"/>
    <col min="14606" max="14608" width="9.1796875" style="4"/>
    <col min="14609" max="14609" width="10" style="4" customWidth="1"/>
    <col min="14610" max="14610" width="9.81640625" style="4" customWidth="1"/>
    <col min="14611" max="14611" width="10.1796875" style="4" customWidth="1"/>
    <col min="14612" max="14612" width="9" style="4" customWidth="1"/>
    <col min="14613" max="14613" width="10.54296875" style="4" customWidth="1"/>
    <col min="14614" max="14614" width="12" style="4" customWidth="1"/>
    <col min="14615" max="14615" width="10.54296875" style="4" customWidth="1"/>
    <col min="14616" max="14619" width="9.1796875" style="4"/>
    <col min="14620" max="14621" width="9.1796875" style="4" customWidth="1"/>
    <col min="14622" max="14622" width="9.54296875" style="4" customWidth="1"/>
    <col min="14623" max="14624" width="9.453125" style="4" customWidth="1"/>
    <col min="14625" max="14625" width="10.81640625" style="4" customWidth="1"/>
    <col min="14626" max="14626" width="11.453125" style="4" customWidth="1"/>
    <col min="14627" max="14848" width="9.1796875" style="4"/>
    <col min="14849" max="14849" width="9.1796875" style="4" customWidth="1"/>
    <col min="14850" max="14850" width="7.453125" style="4" customWidth="1"/>
    <col min="14851" max="14851" width="96.81640625" style="4" customWidth="1"/>
    <col min="14852" max="14852" width="26.453125" style="4" customWidth="1"/>
    <col min="14853" max="14853" width="17.453125" style="4" customWidth="1"/>
    <col min="14854" max="14854" width="25.453125" style="4" customWidth="1"/>
    <col min="14855" max="14855" width="21" style="4" customWidth="1"/>
    <col min="14856" max="14856" width="27.54296875" style="4" customWidth="1"/>
    <col min="14857" max="14858" width="9.1796875" style="4"/>
    <col min="14859" max="14859" width="11.453125" style="4" bestFit="1" customWidth="1"/>
    <col min="14860" max="14860" width="9.1796875" style="4"/>
    <col min="14861" max="14861" width="9.1796875" style="4" customWidth="1"/>
    <col min="14862" max="14864" width="9.1796875" style="4"/>
    <col min="14865" max="14865" width="10" style="4" customWidth="1"/>
    <col min="14866" max="14866" width="9.81640625" style="4" customWidth="1"/>
    <col min="14867" max="14867" width="10.1796875" style="4" customWidth="1"/>
    <col min="14868" max="14868" width="9" style="4" customWidth="1"/>
    <col min="14869" max="14869" width="10.54296875" style="4" customWidth="1"/>
    <col min="14870" max="14870" width="12" style="4" customWidth="1"/>
    <col min="14871" max="14871" width="10.54296875" style="4" customWidth="1"/>
    <col min="14872" max="14875" width="9.1796875" style="4"/>
    <col min="14876" max="14877" width="9.1796875" style="4" customWidth="1"/>
    <col min="14878" max="14878" width="9.54296875" style="4" customWidth="1"/>
    <col min="14879" max="14880" width="9.453125" style="4" customWidth="1"/>
    <col min="14881" max="14881" width="10.81640625" style="4" customWidth="1"/>
    <col min="14882" max="14882" width="11.453125" style="4" customWidth="1"/>
    <col min="14883" max="15104" width="9.1796875" style="4"/>
    <col min="15105" max="15105" width="9.1796875" style="4" customWidth="1"/>
    <col min="15106" max="15106" width="7.453125" style="4" customWidth="1"/>
    <col min="15107" max="15107" width="96.81640625" style="4" customWidth="1"/>
    <col min="15108" max="15108" width="26.453125" style="4" customWidth="1"/>
    <col min="15109" max="15109" width="17.453125" style="4" customWidth="1"/>
    <col min="15110" max="15110" width="25.453125" style="4" customWidth="1"/>
    <col min="15111" max="15111" width="21" style="4" customWidth="1"/>
    <col min="15112" max="15112" width="27.54296875" style="4" customWidth="1"/>
    <col min="15113" max="15114" width="9.1796875" style="4"/>
    <col min="15115" max="15115" width="11.453125" style="4" bestFit="1" customWidth="1"/>
    <col min="15116" max="15116" width="9.1796875" style="4"/>
    <col min="15117" max="15117" width="9.1796875" style="4" customWidth="1"/>
    <col min="15118" max="15120" width="9.1796875" style="4"/>
    <col min="15121" max="15121" width="10" style="4" customWidth="1"/>
    <col min="15122" max="15122" width="9.81640625" style="4" customWidth="1"/>
    <col min="15123" max="15123" width="10.1796875" style="4" customWidth="1"/>
    <col min="15124" max="15124" width="9" style="4" customWidth="1"/>
    <col min="15125" max="15125" width="10.54296875" style="4" customWidth="1"/>
    <col min="15126" max="15126" width="12" style="4" customWidth="1"/>
    <col min="15127" max="15127" width="10.54296875" style="4" customWidth="1"/>
    <col min="15128" max="15131" width="9.1796875" style="4"/>
    <col min="15132" max="15133" width="9.1796875" style="4" customWidth="1"/>
    <col min="15134" max="15134" width="9.54296875" style="4" customWidth="1"/>
    <col min="15135" max="15136" width="9.453125" style="4" customWidth="1"/>
    <col min="15137" max="15137" width="10.81640625" style="4" customWidth="1"/>
    <col min="15138" max="15138" width="11.453125" style="4" customWidth="1"/>
    <col min="15139" max="15360" width="9.1796875" style="4"/>
    <col min="15361" max="15361" width="9.1796875" style="4" customWidth="1"/>
    <col min="15362" max="15362" width="7.453125" style="4" customWidth="1"/>
    <col min="15363" max="15363" width="96.81640625" style="4" customWidth="1"/>
    <col min="15364" max="15364" width="26.453125" style="4" customWidth="1"/>
    <col min="15365" max="15365" width="17.453125" style="4" customWidth="1"/>
    <col min="15366" max="15366" width="25.453125" style="4" customWidth="1"/>
    <col min="15367" max="15367" width="21" style="4" customWidth="1"/>
    <col min="15368" max="15368" width="27.54296875" style="4" customWidth="1"/>
    <col min="15369" max="15370" width="9.1796875" style="4"/>
    <col min="15371" max="15371" width="11.453125" style="4" bestFit="1" customWidth="1"/>
    <col min="15372" max="15372" width="9.1796875" style="4"/>
    <col min="15373" max="15373" width="9.1796875" style="4" customWidth="1"/>
    <col min="15374" max="15376" width="9.1796875" style="4"/>
    <col min="15377" max="15377" width="10" style="4" customWidth="1"/>
    <col min="15378" max="15378" width="9.81640625" style="4" customWidth="1"/>
    <col min="15379" max="15379" width="10.1796875" style="4" customWidth="1"/>
    <col min="15380" max="15380" width="9" style="4" customWidth="1"/>
    <col min="15381" max="15381" width="10.54296875" style="4" customWidth="1"/>
    <col min="15382" max="15382" width="12" style="4" customWidth="1"/>
    <col min="15383" max="15383" width="10.54296875" style="4" customWidth="1"/>
    <col min="15384" max="15387" width="9.1796875" style="4"/>
    <col min="15388" max="15389" width="9.1796875" style="4" customWidth="1"/>
    <col min="15390" max="15390" width="9.54296875" style="4" customWidth="1"/>
    <col min="15391" max="15392" width="9.453125" style="4" customWidth="1"/>
    <col min="15393" max="15393" width="10.81640625" style="4" customWidth="1"/>
    <col min="15394" max="15394" width="11.453125" style="4" customWidth="1"/>
    <col min="15395" max="15616" width="9.1796875" style="4"/>
    <col min="15617" max="15617" width="9.1796875" style="4" customWidth="1"/>
    <col min="15618" max="15618" width="7.453125" style="4" customWidth="1"/>
    <col min="15619" max="15619" width="96.81640625" style="4" customWidth="1"/>
    <col min="15620" max="15620" width="26.453125" style="4" customWidth="1"/>
    <col min="15621" max="15621" width="17.453125" style="4" customWidth="1"/>
    <col min="15622" max="15622" width="25.453125" style="4" customWidth="1"/>
    <col min="15623" max="15623" width="21" style="4" customWidth="1"/>
    <col min="15624" max="15624" width="27.54296875" style="4" customWidth="1"/>
    <col min="15625" max="15626" width="9.1796875" style="4"/>
    <col min="15627" max="15627" width="11.453125" style="4" bestFit="1" customWidth="1"/>
    <col min="15628" max="15628" width="9.1796875" style="4"/>
    <col min="15629" max="15629" width="9.1796875" style="4" customWidth="1"/>
    <col min="15630" max="15632" width="9.1796875" style="4"/>
    <col min="15633" max="15633" width="10" style="4" customWidth="1"/>
    <col min="15634" max="15634" width="9.81640625" style="4" customWidth="1"/>
    <col min="15635" max="15635" width="10.1796875" style="4" customWidth="1"/>
    <col min="15636" max="15636" width="9" style="4" customWidth="1"/>
    <col min="15637" max="15637" width="10.54296875" style="4" customWidth="1"/>
    <col min="15638" max="15638" width="12" style="4" customWidth="1"/>
    <col min="15639" max="15639" width="10.54296875" style="4" customWidth="1"/>
    <col min="15640" max="15643" width="9.1796875" style="4"/>
    <col min="15644" max="15645" width="9.1796875" style="4" customWidth="1"/>
    <col min="15646" max="15646" width="9.54296875" style="4" customWidth="1"/>
    <col min="15647" max="15648" width="9.453125" style="4" customWidth="1"/>
    <col min="15649" max="15649" width="10.81640625" style="4" customWidth="1"/>
    <col min="15650" max="15650" width="11.453125" style="4" customWidth="1"/>
    <col min="15651" max="15872" width="9.1796875" style="4"/>
    <col min="15873" max="15873" width="9.1796875" style="4" customWidth="1"/>
    <col min="15874" max="15874" width="7.453125" style="4" customWidth="1"/>
    <col min="15875" max="15875" width="96.81640625" style="4" customWidth="1"/>
    <col min="15876" max="15876" width="26.453125" style="4" customWidth="1"/>
    <col min="15877" max="15877" width="17.453125" style="4" customWidth="1"/>
    <col min="15878" max="15878" width="25.453125" style="4" customWidth="1"/>
    <col min="15879" max="15879" width="21" style="4" customWidth="1"/>
    <col min="15880" max="15880" width="27.54296875" style="4" customWidth="1"/>
    <col min="15881" max="15882" width="9.1796875" style="4"/>
    <col min="15883" max="15883" width="11.453125" style="4" bestFit="1" customWidth="1"/>
    <col min="15884" max="15884" width="9.1796875" style="4"/>
    <col min="15885" max="15885" width="9.1796875" style="4" customWidth="1"/>
    <col min="15886" max="15888" width="9.1796875" style="4"/>
    <col min="15889" max="15889" width="10" style="4" customWidth="1"/>
    <col min="15890" max="15890" width="9.81640625" style="4" customWidth="1"/>
    <col min="15891" max="15891" width="10.1796875" style="4" customWidth="1"/>
    <col min="15892" max="15892" width="9" style="4" customWidth="1"/>
    <col min="15893" max="15893" width="10.54296875" style="4" customWidth="1"/>
    <col min="15894" max="15894" width="12" style="4" customWidth="1"/>
    <col min="15895" max="15895" width="10.54296875" style="4" customWidth="1"/>
    <col min="15896" max="15899" width="9.1796875" style="4"/>
    <col min="15900" max="15901" width="9.1796875" style="4" customWidth="1"/>
    <col min="15902" max="15902" width="9.54296875" style="4" customWidth="1"/>
    <col min="15903" max="15904" width="9.453125" style="4" customWidth="1"/>
    <col min="15905" max="15905" width="10.81640625" style="4" customWidth="1"/>
    <col min="15906" max="15906" width="11.453125" style="4" customWidth="1"/>
    <col min="15907" max="16128" width="9.1796875" style="4"/>
    <col min="16129" max="16129" width="9.1796875" style="4" customWidth="1"/>
    <col min="16130" max="16130" width="7.453125" style="4" customWidth="1"/>
    <col min="16131" max="16131" width="96.81640625" style="4" customWidth="1"/>
    <col min="16132" max="16132" width="26.453125" style="4" customWidth="1"/>
    <col min="16133" max="16133" width="17.453125" style="4" customWidth="1"/>
    <col min="16134" max="16134" width="25.453125" style="4" customWidth="1"/>
    <col min="16135" max="16135" width="21" style="4" customWidth="1"/>
    <col min="16136" max="16136" width="27.54296875" style="4" customWidth="1"/>
    <col min="16137" max="16138" width="9.1796875" style="4"/>
    <col min="16139" max="16139" width="11.453125" style="4" bestFit="1" customWidth="1"/>
    <col min="16140" max="16140" width="9.1796875" style="4"/>
    <col min="16141" max="16141" width="9.1796875" style="4" customWidth="1"/>
    <col min="16142" max="16144" width="9.1796875" style="4"/>
    <col min="16145" max="16145" width="10" style="4" customWidth="1"/>
    <col min="16146" max="16146" width="9.81640625" style="4" customWidth="1"/>
    <col min="16147" max="16147" width="10.1796875" style="4" customWidth="1"/>
    <col min="16148" max="16148" width="9" style="4" customWidth="1"/>
    <col min="16149" max="16149" width="10.54296875" style="4" customWidth="1"/>
    <col min="16150" max="16150" width="12" style="4" customWidth="1"/>
    <col min="16151" max="16151" width="10.54296875" style="4" customWidth="1"/>
    <col min="16152" max="16155" width="9.1796875" style="4"/>
    <col min="16156" max="16157" width="9.1796875" style="4" customWidth="1"/>
    <col min="16158" max="16158" width="9.54296875" style="4" customWidth="1"/>
    <col min="16159" max="16160" width="9.453125" style="4" customWidth="1"/>
    <col min="16161" max="16161" width="10.81640625" style="4" customWidth="1"/>
    <col min="16162" max="16162" width="11.453125" style="4" customWidth="1"/>
    <col min="16163" max="16384" width="9.1796875" style="4"/>
  </cols>
  <sheetData>
    <row r="2" spans="2:45" ht="35.5">
      <c r="B2" s="1"/>
      <c r="C2" s="2" t="s">
        <v>0</v>
      </c>
      <c r="D2" s="3"/>
      <c r="E2" s="3"/>
      <c r="F2" s="3"/>
      <c r="G2" s="3"/>
      <c r="H2" s="3"/>
      <c r="I2" s="1"/>
      <c r="J2" s="1"/>
      <c r="K2" s="1"/>
      <c r="L2" s="1"/>
      <c r="M2" s="1"/>
      <c r="N2" s="1"/>
    </row>
    <row r="3" spans="2:45" ht="27.75" customHeight="1">
      <c r="B3" s="1"/>
      <c r="C3" s="5" t="s">
        <v>1</v>
      </c>
      <c r="D3" s="3"/>
      <c r="E3" s="3"/>
      <c r="F3" s="3"/>
      <c r="G3" s="3"/>
      <c r="H3" s="3"/>
      <c r="I3" s="1"/>
      <c r="J3" s="6"/>
      <c r="K3" s="6"/>
      <c r="L3" s="6"/>
      <c r="M3" s="6"/>
      <c r="N3" s="6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2:45" ht="27.75" customHeight="1">
      <c r="B4" s="1"/>
      <c r="C4" s="5" t="s">
        <v>2</v>
      </c>
      <c r="D4" s="3"/>
      <c r="E4" s="3"/>
      <c r="F4" s="3"/>
      <c r="G4" s="3"/>
      <c r="H4" s="3"/>
      <c r="I4" s="1"/>
      <c r="J4" s="6"/>
      <c r="K4" s="6"/>
      <c r="L4" s="6"/>
      <c r="M4" s="6"/>
      <c r="N4" s="6"/>
      <c r="O4" s="7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2:45" ht="16.5" thickBot="1">
      <c r="B5" s="1"/>
      <c r="C5" s="1"/>
      <c r="D5" s="3"/>
      <c r="E5" s="3"/>
      <c r="F5" s="3"/>
      <c r="G5" s="3"/>
      <c r="H5" s="3"/>
      <c r="I5" s="1"/>
      <c r="J5" s="1"/>
      <c r="K5" s="1"/>
      <c r="L5" s="1"/>
      <c r="M5" s="1"/>
      <c r="N5" s="9"/>
      <c r="O5" s="8"/>
      <c r="U5" s="8"/>
    </row>
    <row r="6" spans="2:45" ht="62.25" customHeight="1" thickBot="1">
      <c r="B6" s="1"/>
      <c r="C6" s="10" t="s">
        <v>3</v>
      </c>
      <c r="D6" s="11" t="s">
        <v>4</v>
      </c>
      <c r="E6" s="12" t="s">
        <v>5</v>
      </c>
      <c r="F6" s="13" t="s">
        <v>6</v>
      </c>
      <c r="G6" s="14" t="s">
        <v>7</v>
      </c>
      <c r="H6" s="15" t="s">
        <v>8</v>
      </c>
      <c r="I6" s="64" t="s">
        <v>9</v>
      </c>
      <c r="J6" s="1"/>
      <c r="K6" s="1"/>
      <c r="L6" s="1"/>
      <c r="M6" s="1"/>
      <c r="N6" s="6"/>
      <c r="O6" s="8"/>
      <c r="U6" s="8"/>
    </row>
    <row r="7" spans="2:45" ht="19" thickTop="1">
      <c r="B7" s="16"/>
      <c r="C7" s="17" t="s">
        <v>10</v>
      </c>
      <c r="D7" s="18">
        <v>1.5</v>
      </c>
      <c r="E7" s="19" t="s">
        <v>11</v>
      </c>
      <c r="F7" s="20">
        <v>0</v>
      </c>
      <c r="G7" s="160">
        <v>0</v>
      </c>
      <c r="H7" s="21">
        <f>D7*G7</f>
        <v>0</v>
      </c>
      <c r="I7" s="1"/>
      <c r="J7" s="6"/>
      <c r="K7" s="6"/>
      <c r="L7" s="6"/>
      <c r="M7" s="6"/>
      <c r="N7" s="6"/>
      <c r="O7" s="8"/>
      <c r="U7" s="8"/>
    </row>
    <row r="8" spans="2:45" ht="18.5">
      <c r="B8" s="16"/>
      <c r="C8" s="22" t="s">
        <v>12</v>
      </c>
      <c r="D8" s="23">
        <v>1.1000000000000001</v>
      </c>
      <c r="E8" s="24" t="s">
        <v>11</v>
      </c>
      <c r="F8" s="25">
        <v>0</v>
      </c>
      <c r="G8" s="158">
        <v>0</v>
      </c>
      <c r="H8" s="26">
        <f t="shared" ref="H8:H27" si="0">D8*G8</f>
        <v>0</v>
      </c>
      <c r="I8" s="1"/>
      <c r="J8" s="6"/>
      <c r="K8" s="6"/>
      <c r="L8" s="6"/>
      <c r="M8" s="6"/>
      <c r="N8" s="6"/>
      <c r="O8" s="8"/>
      <c r="U8" s="8"/>
    </row>
    <row r="9" spans="2:45" ht="18.5">
      <c r="B9" s="16"/>
      <c r="C9" s="27" t="s">
        <v>13</v>
      </c>
      <c r="D9" s="28">
        <v>0.9</v>
      </c>
      <c r="E9" s="24" t="s">
        <v>11</v>
      </c>
      <c r="F9" s="25">
        <v>0</v>
      </c>
      <c r="G9" s="158">
        <v>0</v>
      </c>
      <c r="H9" s="26">
        <f>D9*G9</f>
        <v>0</v>
      </c>
      <c r="I9" s="1"/>
      <c r="J9" s="6"/>
      <c r="K9" s="6"/>
      <c r="L9" s="6"/>
      <c r="M9" s="6"/>
      <c r="N9" s="6"/>
      <c r="O9" s="8"/>
      <c r="U9" s="8"/>
    </row>
    <row r="10" spans="2:45" ht="18.5">
      <c r="B10" s="16"/>
      <c r="C10" s="27" t="s">
        <v>14</v>
      </c>
      <c r="D10" s="28">
        <v>0.4</v>
      </c>
      <c r="E10" s="24" t="s">
        <v>11</v>
      </c>
      <c r="F10" s="25">
        <v>0</v>
      </c>
      <c r="G10" s="158">
        <v>0</v>
      </c>
      <c r="H10" s="29">
        <f>D10*G10</f>
        <v>0</v>
      </c>
      <c r="I10" s="1"/>
      <c r="J10" s="6"/>
      <c r="K10" s="6"/>
      <c r="L10" s="6"/>
      <c r="M10" s="6"/>
      <c r="N10" s="6"/>
      <c r="O10" s="8"/>
      <c r="U10" s="8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</row>
    <row r="11" spans="2:45" ht="18.5">
      <c r="B11" s="16"/>
      <c r="C11" s="27" t="s">
        <v>15</v>
      </c>
      <c r="D11" s="28">
        <v>0.1</v>
      </c>
      <c r="E11" s="24" t="s">
        <v>11</v>
      </c>
      <c r="F11" s="25">
        <v>0</v>
      </c>
      <c r="G11" s="158">
        <v>0</v>
      </c>
      <c r="H11" s="26">
        <f t="shared" si="0"/>
        <v>0</v>
      </c>
      <c r="I11" s="1"/>
      <c r="J11" s="6"/>
      <c r="K11" s="6"/>
      <c r="L11" s="6"/>
      <c r="M11" s="6"/>
      <c r="N11" s="6"/>
      <c r="O11" s="8"/>
      <c r="U11" s="8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</row>
    <row r="12" spans="2:45" ht="18.5">
      <c r="B12" s="16"/>
      <c r="C12" s="27" t="s">
        <v>16</v>
      </c>
      <c r="D12" s="28">
        <v>0.3</v>
      </c>
      <c r="E12" s="24" t="s">
        <v>11</v>
      </c>
      <c r="F12" s="25">
        <v>0</v>
      </c>
      <c r="G12" s="158">
        <v>0</v>
      </c>
      <c r="H12" s="26">
        <f t="shared" si="0"/>
        <v>0</v>
      </c>
      <c r="I12" s="1"/>
      <c r="J12" s="6"/>
      <c r="K12" s="6"/>
      <c r="L12" s="6"/>
      <c r="M12" s="6"/>
      <c r="N12" s="6"/>
      <c r="O12" s="8"/>
      <c r="U12" s="8"/>
      <c r="AC12" s="31"/>
      <c r="AD12" s="32"/>
      <c r="AE12" s="33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</row>
    <row r="13" spans="2:45" ht="18.5">
      <c r="B13" s="16"/>
      <c r="C13" s="27" t="s">
        <v>17</v>
      </c>
      <c r="D13" s="28">
        <v>0.1</v>
      </c>
      <c r="E13" s="24" t="s">
        <v>11</v>
      </c>
      <c r="F13" s="25">
        <v>0</v>
      </c>
      <c r="G13" s="158">
        <v>0</v>
      </c>
      <c r="H13" s="26">
        <f>D13*G13</f>
        <v>0</v>
      </c>
      <c r="I13" s="1"/>
      <c r="J13" s="6"/>
      <c r="K13" s="6"/>
      <c r="L13" s="6"/>
      <c r="M13" s="6"/>
      <c r="N13" s="6"/>
      <c r="O13" s="8"/>
      <c r="U13" s="8"/>
      <c r="AC13" s="31"/>
      <c r="AD13" s="32"/>
      <c r="AE13" s="33"/>
      <c r="AF13" s="34"/>
      <c r="AG13" s="35"/>
      <c r="AH13" s="36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</row>
    <row r="14" spans="2:45" ht="18.5">
      <c r="B14" s="16"/>
      <c r="C14" s="27" t="s">
        <v>18</v>
      </c>
      <c r="D14" s="28">
        <v>0.05</v>
      </c>
      <c r="E14" s="24" t="s">
        <v>11</v>
      </c>
      <c r="F14" s="25">
        <v>0</v>
      </c>
      <c r="G14" s="158">
        <v>0</v>
      </c>
      <c r="H14" s="26">
        <f t="shared" si="0"/>
        <v>0</v>
      </c>
      <c r="I14" s="1"/>
      <c r="J14" s="6"/>
      <c r="K14" s="6"/>
      <c r="L14" s="6"/>
      <c r="M14" s="6"/>
      <c r="N14" s="6"/>
      <c r="O14" s="8"/>
      <c r="U14" s="8"/>
      <c r="AC14" s="31"/>
      <c r="AD14" s="32"/>
      <c r="AE14" s="33"/>
      <c r="AF14" s="34"/>
      <c r="AG14" s="35"/>
      <c r="AH14" s="36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</row>
    <row r="15" spans="2:45" ht="18.5">
      <c r="B15" s="16"/>
      <c r="C15" s="27" t="s">
        <v>19</v>
      </c>
      <c r="D15" s="28">
        <v>0.4</v>
      </c>
      <c r="E15" s="24" t="s">
        <v>11</v>
      </c>
      <c r="F15" s="25">
        <v>0</v>
      </c>
      <c r="G15" s="158">
        <v>0</v>
      </c>
      <c r="H15" s="26">
        <f t="shared" si="0"/>
        <v>0</v>
      </c>
      <c r="I15" s="1"/>
      <c r="J15" s="6"/>
      <c r="K15" s="6"/>
      <c r="L15" s="6"/>
      <c r="M15" s="6"/>
      <c r="N15" s="6"/>
      <c r="O15" s="8"/>
      <c r="U15" s="8"/>
      <c r="AC15" s="31"/>
      <c r="AD15" s="32"/>
      <c r="AE15" s="35"/>
      <c r="AF15" s="34"/>
      <c r="AG15" s="35"/>
      <c r="AH15" s="36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</row>
    <row r="16" spans="2:45" ht="19" thickBot="1">
      <c r="B16" s="16"/>
      <c r="C16" s="27" t="s">
        <v>20</v>
      </c>
      <c r="D16" s="28">
        <v>0.3</v>
      </c>
      <c r="E16" s="37" t="s">
        <v>11</v>
      </c>
      <c r="F16" s="25">
        <v>0</v>
      </c>
      <c r="G16" s="158">
        <v>0</v>
      </c>
      <c r="H16" s="26">
        <f t="shared" si="0"/>
        <v>0</v>
      </c>
      <c r="I16" s="1"/>
      <c r="J16" s="6"/>
      <c r="K16" s="38"/>
      <c r="L16" s="6"/>
      <c r="M16" s="6"/>
      <c r="N16" s="6"/>
      <c r="O16" s="8"/>
      <c r="U16" s="8"/>
      <c r="AC16" s="31"/>
      <c r="AD16" s="32"/>
      <c r="AE16" s="35"/>
      <c r="AF16" s="34"/>
      <c r="AG16" s="35"/>
      <c r="AH16" s="36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</row>
    <row r="17" spans="2:45" ht="19" thickTop="1">
      <c r="B17" s="16"/>
      <c r="C17" s="27" t="s">
        <v>21</v>
      </c>
      <c r="D17" s="39">
        <v>3</v>
      </c>
      <c r="E17" s="156">
        <v>0</v>
      </c>
      <c r="F17" s="40">
        <v>50</v>
      </c>
      <c r="G17" s="19">
        <f>E17*50</f>
        <v>0</v>
      </c>
      <c r="H17" s="41">
        <f t="shared" si="0"/>
        <v>0</v>
      </c>
      <c r="I17" s="1"/>
      <c r="J17" s="6"/>
      <c r="K17" s="6"/>
      <c r="L17" s="6"/>
      <c r="M17" s="6"/>
      <c r="N17" s="6"/>
      <c r="O17" s="8"/>
      <c r="U17" s="8"/>
      <c r="AC17" s="31"/>
      <c r="AD17" s="32"/>
      <c r="AE17" s="35"/>
      <c r="AF17" s="34"/>
      <c r="AG17" s="35"/>
      <c r="AH17" s="36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</row>
    <row r="18" spans="2:45" ht="18.5">
      <c r="B18" s="16"/>
      <c r="C18" s="27" t="s">
        <v>22</v>
      </c>
      <c r="D18" s="39">
        <v>1.5</v>
      </c>
      <c r="E18" s="157">
        <v>0</v>
      </c>
      <c r="F18" s="40">
        <v>50</v>
      </c>
      <c r="G18" s="24">
        <f>E18*50</f>
        <v>0</v>
      </c>
      <c r="H18" s="41">
        <f t="shared" si="0"/>
        <v>0</v>
      </c>
      <c r="I18" s="1"/>
      <c r="J18" s="6"/>
      <c r="K18" s="6"/>
      <c r="L18" s="6"/>
      <c r="M18" s="6"/>
      <c r="N18" s="6"/>
      <c r="O18" s="8"/>
      <c r="U18" s="8"/>
      <c r="AC18" s="31"/>
      <c r="AD18" s="32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</row>
    <row r="19" spans="2:45" ht="18.5">
      <c r="B19" s="16"/>
      <c r="C19" s="27" t="s">
        <v>23</v>
      </c>
      <c r="D19" s="42">
        <v>2.4</v>
      </c>
      <c r="E19" s="158">
        <v>0</v>
      </c>
      <c r="F19" s="40">
        <v>25</v>
      </c>
      <c r="G19" s="24">
        <f>E19*25</f>
        <v>0</v>
      </c>
      <c r="H19" s="41">
        <f t="shared" si="0"/>
        <v>0</v>
      </c>
      <c r="I19" s="1"/>
      <c r="J19" s="6"/>
      <c r="K19" s="6"/>
      <c r="L19" s="6"/>
      <c r="M19" s="6"/>
      <c r="N19" s="6"/>
      <c r="O19" s="8"/>
      <c r="U19" s="8"/>
      <c r="AC19" s="31"/>
      <c r="AD19" s="32"/>
      <c r="AE19" s="35"/>
      <c r="AF19" s="43"/>
      <c r="AG19" s="34"/>
      <c r="AH19" s="36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</row>
    <row r="20" spans="2:45" ht="18.5">
      <c r="B20" s="16"/>
      <c r="C20" s="22" t="s">
        <v>24</v>
      </c>
      <c r="D20" s="42">
        <v>1.5</v>
      </c>
      <c r="E20" s="158">
        <v>0</v>
      </c>
      <c r="F20" s="40">
        <v>25</v>
      </c>
      <c r="G20" s="24">
        <f>E20*25</f>
        <v>0</v>
      </c>
      <c r="H20" s="41">
        <f t="shared" si="0"/>
        <v>0</v>
      </c>
      <c r="I20" s="1"/>
      <c r="J20" s="6"/>
      <c r="K20" s="6"/>
      <c r="L20" s="6"/>
      <c r="M20" s="6"/>
      <c r="N20" s="6"/>
      <c r="O20" s="8"/>
      <c r="U20" s="8"/>
      <c r="AC20" s="31"/>
      <c r="AD20" s="44"/>
      <c r="AE20" s="35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</row>
    <row r="21" spans="2:45" ht="19" thickBot="1">
      <c r="B21" s="16"/>
      <c r="C21" s="27" t="s">
        <v>25</v>
      </c>
      <c r="D21" s="39">
        <v>1</v>
      </c>
      <c r="E21" s="159">
        <v>0</v>
      </c>
      <c r="F21" s="40">
        <v>25</v>
      </c>
      <c r="G21" s="37">
        <f>E21*25</f>
        <v>0</v>
      </c>
      <c r="H21" s="41">
        <f t="shared" si="0"/>
        <v>0</v>
      </c>
      <c r="I21" s="1"/>
      <c r="J21" s="6"/>
      <c r="K21" s="6"/>
      <c r="L21" s="6"/>
      <c r="M21" s="6"/>
      <c r="N21" s="6"/>
      <c r="O21" s="8"/>
      <c r="U21" s="8"/>
      <c r="AC21" s="31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</row>
    <row r="22" spans="2:45" ht="19" thickTop="1">
      <c r="B22" s="16"/>
      <c r="C22" s="27" t="s">
        <v>26</v>
      </c>
      <c r="D22" s="39">
        <v>0.2</v>
      </c>
      <c r="E22" s="45" t="s">
        <v>11</v>
      </c>
      <c r="F22" s="46"/>
      <c r="G22" s="160">
        <v>0</v>
      </c>
      <c r="H22" s="26">
        <f t="shared" si="0"/>
        <v>0</v>
      </c>
      <c r="I22" s="1"/>
      <c r="J22" s="6"/>
      <c r="K22" s="6"/>
      <c r="L22" s="6"/>
      <c r="M22" s="6"/>
      <c r="N22" s="6"/>
      <c r="O22" s="8"/>
      <c r="U22" s="8"/>
      <c r="AC22" s="31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</row>
    <row r="23" spans="2:45" ht="22.5" customHeight="1">
      <c r="B23" s="16"/>
      <c r="C23" s="22" t="s">
        <v>27</v>
      </c>
      <c r="D23" s="23">
        <v>1</v>
      </c>
      <c r="E23" s="19" t="s">
        <v>11</v>
      </c>
      <c r="F23" s="25"/>
      <c r="G23" s="158">
        <v>0</v>
      </c>
      <c r="H23" s="26">
        <f t="shared" si="0"/>
        <v>0</v>
      </c>
      <c r="I23" s="1"/>
      <c r="J23" s="6"/>
      <c r="K23" s="6"/>
      <c r="L23" s="6"/>
      <c r="M23" s="6"/>
      <c r="N23" s="6"/>
      <c r="O23" s="8"/>
      <c r="U23" s="8"/>
      <c r="AC23" s="31"/>
      <c r="AE23" s="30"/>
      <c r="AF23" s="30"/>
      <c r="AG23" s="30"/>
      <c r="AH23" s="30"/>
      <c r="AI23" s="30"/>
      <c r="AJ23" s="47"/>
      <c r="AK23" s="47"/>
      <c r="AL23" s="47"/>
      <c r="AM23" s="47"/>
      <c r="AN23" s="30"/>
      <c r="AO23" s="30"/>
      <c r="AP23" s="30"/>
      <c r="AQ23" s="30"/>
      <c r="AR23" s="30"/>
      <c r="AS23" s="30"/>
    </row>
    <row r="24" spans="2:45" ht="18.5">
      <c r="B24" s="16"/>
      <c r="C24" s="22" t="s">
        <v>28</v>
      </c>
      <c r="D24" s="28">
        <v>0.3</v>
      </c>
      <c r="E24" s="24" t="s">
        <v>11</v>
      </c>
      <c r="F24" s="25"/>
      <c r="G24" s="158">
        <v>0</v>
      </c>
      <c r="H24" s="26">
        <f t="shared" si="0"/>
        <v>0</v>
      </c>
      <c r="I24" s="1"/>
      <c r="J24" s="6"/>
      <c r="K24" s="6"/>
      <c r="L24" s="6"/>
      <c r="M24" s="6"/>
      <c r="N24" s="6"/>
      <c r="O24" s="8"/>
      <c r="U24" s="8"/>
      <c r="AC24" s="31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</row>
    <row r="25" spans="2:45" ht="18.5">
      <c r="B25" s="16"/>
      <c r="C25" s="22" t="s">
        <v>29</v>
      </c>
      <c r="D25" s="28">
        <v>0.2</v>
      </c>
      <c r="E25" s="24" t="s">
        <v>11</v>
      </c>
      <c r="F25" s="25"/>
      <c r="G25" s="158">
        <v>0</v>
      </c>
      <c r="H25" s="26">
        <f t="shared" si="0"/>
        <v>0</v>
      </c>
      <c r="I25" s="1"/>
      <c r="J25" s="6"/>
      <c r="K25" s="6"/>
      <c r="L25" s="6"/>
      <c r="M25" s="6"/>
      <c r="N25" s="6"/>
      <c r="O25" s="8"/>
      <c r="U25" s="8"/>
      <c r="AC25" s="31"/>
      <c r="AE25" s="30"/>
      <c r="AF25" s="30"/>
      <c r="AG25" s="30"/>
      <c r="AH25" s="30"/>
      <c r="AI25" s="48"/>
      <c r="AJ25" s="33"/>
      <c r="AK25" s="34"/>
      <c r="AL25" s="35"/>
      <c r="AM25" s="36"/>
      <c r="AN25" s="30"/>
      <c r="AO25" s="30"/>
      <c r="AP25" s="30"/>
      <c r="AQ25" s="30"/>
      <c r="AR25" s="30"/>
      <c r="AS25" s="30"/>
    </row>
    <row r="26" spans="2:45" ht="18.5">
      <c r="B26" s="16"/>
      <c r="C26" s="22" t="s">
        <v>30</v>
      </c>
      <c r="D26" s="28">
        <v>0.05</v>
      </c>
      <c r="E26" s="24" t="s">
        <v>11</v>
      </c>
      <c r="F26" s="25"/>
      <c r="G26" s="158">
        <v>0</v>
      </c>
      <c r="H26" s="26">
        <f t="shared" si="0"/>
        <v>0</v>
      </c>
      <c r="I26" s="1"/>
      <c r="J26" s="6"/>
      <c r="K26" s="6"/>
      <c r="L26" s="6"/>
      <c r="M26" s="6"/>
      <c r="N26" s="6"/>
      <c r="O26" s="8"/>
      <c r="U26" s="8"/>
      <c r="AC26" s="31"/>
      <c r="AD26" s="32"/>
      <c r="AE26" s="33"/>
      <c r="AF26" s="35"/>
      <c r="AG26" s="34"/>
      <c r="AH26" s="30"/>
      <c r="AI26" s="48"/>
      <c r="AJ26" s="33"/>
      <c r="AK26" s="34"/>
      <c r="AL26" s="35"/>
      <c r="AM26" s="36"/>
      <c r="AN26" s="30"/>
      <c r="AO26" s="30"/>
      <c r="AP26" s="30"/>
      <c r="AQ26" s="30"/>
      <c r="AR26" s="30"/>
      <c r="AS26" s="30"/>
    </row>
    <row r="27" spans="2:45" ht="19" thickBot="1">
      <c r="B27" s="49"/>
      <c r="C27" s="50" t="s">
        <v>31</v>
      </c>
      <c r="D27" s="51">
        <v>0</v>
      </c>
      <c r="E27" s="52" t="s">
        <v>11</v>
      </c>
      <c r="F27" s="53"/>
      <c r="G27" s="188">
        <v>0</v>
      </c>
      <c r="H27" s="54">
        <f t="shared" si="0"/>
        <v>0</v>
      </c>
      <c r="I27" s="1"/>
      <c r="O27" s="8"/>
      <c r="U27" s="8"/>
      <c r="AC27" s="31"/>
      <c r="AD27" s="32"/>
      <c r="AE27" s="35"/>
      <c r="AF27" s="43"/>
      <c r="AG27" s="34"/>
      <c r="AH27" s="30"/>
      <c r="AI27" s="48"/>
      <c r="AJ27" s="35"/>
      <c r="AK27" s="34"/>
      <c r="AL27" s="35"/>
      <c r="AM27" s="36"/>
      <c r="AN27" s="30"/>
      <c r="AO27" s="30"/>
      <c r="AP27" s="30"/>
      <c r="AQ27" s="30"/>
      <c r="AR27" s="30"/>
      <c r="AS27" s="30"/>
    </row>
    <row r="28" spans="2:45" s="31" customFormat="1" ht="19" thickBot="1">
      <c r="B28" s="55"/>
      <c r="C28" s="32"/>
      <c r="D28" s="56"/>
      <c r="E28" s="57"/>
      <c r="F28" s="57"/>
      <c r="G28" s="58"/>
      <c r="H28" s="59"/>
      <c r="I28" s="60"/>
      <c r="O28" s="61"/>
      <c r="U28" s="61"/>
      <c r="AD28" s="32"/>
      <c r="AE28" s="35"/>
      <c r="AF28" s="43"/>
      <c r="AG28" s="34"/>
      <c r="AH28" s="30"/>
      <c r="AI28" s="48"/>
      <c r="AJ28" s="35"/>
      <c r="AK28" s="34"/>
      <c r="AL28" s="35"/>
      <c r="AM28" s="36"/>
      <c r="AN28" s="30"/>
      <c r="AO28" s="30"/>
      <c r="AP28" s="30"/>
      <c r="AQ28" s="30"/>
      <c r="AR28" s="30"/>
      <c r="AS28" s="30"/>
    </row>
    <row r="29" spans="2:45" ht="63" customHeight="1" thickTop="1" thickBot="1">
      <c r="B29" s="49"/>
      <c r="C29" s="62" t="s">
        <v>32</v>
      </c>
      <c r="D29" s="63" t="s">
        <v>4</v>
      </c>
      <c r="E29" s="12" t="s">
        <v>5</v>
      </c>
      <c r="F29" s="63" t="s">
        <v>6</v>
      </c>
      <c r="G29" s="63" t="s">
        <v>7</v>
      </c>
      <c r="H29" s="64" t="s">
        <v>8</v>
      </c>
      <c r="I29" s="1"/>
      <c r="J29" s="170" t="s">
        <v>33</v>
      </c>
      <c r="K29" s="171" t="s">
        <v>34</v>
      </c>
      <c r="L29" s="172" t="s">
        <v>35</v>
      </c>
      <c r="M29" s="173" t="s">
        <v>36</v>
      </c>
      <c r="N29" s="174" t="s">
        <v>37</v>
      </c>
      <c r="O29" s="8"/>
      <c r="U29" s="8"/>
      <c r="AC29" s="31"/>
      <c r="AD29" s="32"/>
      <c r="AE29" s="35"/>
      <c r="AF29" s="43"/>
      <c r="AG29" s="34"/>
      <c r="AH29" s="30"/>
      <c r="AI29" s="48"/>
      <c r="AJ29" s="35"/>
      <c r="AK29" s="34"/>
      <c r="AL29" s="35"/>
      <c r="AM29" s="36"/>
      <c r="AN29" s="30"/>
      <c r="AO29" s="30"/>
      <c r="AP29" s="30"/>
      <c r="AQ29" s="30"/>
      <c r="AR29" s="30"/>
      <c r="AS29" s="30"/>
    </row>
    <row r="30" spans="2:45" ht="30" thickBot="1">
      <c r="B30" s="16"/>
      <c r="C30" s="65" t="s">
        <v>38</v>
      </c>
      <c r="D30" s="66"/>
      <c r="E30" s="66"/>
      <c r="F30" s="66"/>
      <c r="G30" s="242"/>
      <c r="H30" s="67"/>
      <c r="I30" s="1"/>
      <c r="J30" s="175"/>
      <c r="K30" s="68"/>
      <c r="L30" s="9"/>
      <c r="M30" s="9"/>
      <c r="N30" s="176"/>
      <c r="O30" s="8"/>
      <c r="U30" s="8"/>
      <c r="AC30" s="31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</row>
    <row r="31" spans="2:45" ht="18.5">
      <c r="B31" s="69"/>
      <c r="C31" s="70" t="s">
        <v>39</v>
      </c>
      <c r="D31" s="71">
        <v>1.2</v>
      </c>
      <c r="E31" s="72" t="s">
        <v>11</v>
      </c>
      <c r="F31" s="73"/>
      <c r="G31" s="157">
        <v>0</v>
      </c>
      <c r="H31" s="241">
        <f t="shared" ref="H31" si="1">D31*G31</f>
        <v>0</v>
      </c>
      <c r="I31" s="87"/>
      <c r="J31" s="175">
        <f>IF(G31&gt;0,1,0)</f>
        <v>0</v>
      </c>
      <c r="K31" s="68"/>
      <c r="L31" s="9"/>
      <c r="M31" s="9"/>
      <c r="N31" s="176"/>
      <c r="O31" s="8"/>
      <c r="U31" s="8"/>
      <c r="AC31" s="31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</row>
    <row r="32" spans="2:45" ht="18.5">
      <c r="B32" s="69"/>
      <c r="C32" s="27" t="s">
        <v>40</v>
      </c>
      <c r="D32" s="28">
        <v>0.5</v>
      </c>
      <c r="E32" s="24" t="s">
        <v>11</v>
      </c>
      <c r="F32" s="75"/>
      <c r="G32" s="158">
        <v>0</v>
      </c>
      <c r="H32" s="241">
        <f t="shared" ref="H32:H42" si="2">D32*G32</f>
        <v>0</v>
      </c>
      <c r="I32" s="1"/>
      <c r="J32" s="175">
        <f t="shared" ref="J32:J46" si="3">IF(G32&gt;0,1,0)</f>
        <v>0</v>
      </c>
      <c r="K32" s="68"/>
      <c r="L32" s="9"/>
      <c r="M32" s="9"/>
      <c r="N32" s="176"/>
      <c r="O32" s="8"/>
      <c r="U32" s="8"/>
      <c r="AC32" s="31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</row>
    <row r="33" spans="2:45" ht="18.5">
      <c r="B33" s="69"/>
      <c r="C33" s="76" t="s">
        <v>41</v>
      </c>
      <c r="D33" s="28">
        <v>0.5</v>
      </c>
      <c r="E33" s="24" t="s">
        <v>11</v>
      </c>
      <c r="F33" s="75"/>
      <c r="G33" s="158">
        <v>0</v>
      </c>
      <c r="H33" s="26">
        <f t="shared" si="2"/>
        <v>0</v>
      </c>
      <c r="I33" s="1"/>
      <c r="J33" s="175">
        <f t="shared" si="3"/>
        <v>0</v>
      </c>
      <c r="K33" s="68"/>
      <c r="L33" s="9"/>
      <c r="M33" s="9"/>
      <c r="N33" s="176"/>
      <c r="O33" s="8"/>
      <c r="U33" s="8"/>
      <c r="AC33" s="31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</row>
    <row r="34" spans="2:45" ht="18.5">
      <c r="B34" s="69"/>
      <c r="C34" s="27" t="s">
        <v>42</v>
      </c>
      <c r="D34" s="28">
        <v>0.2</v>
      </c>
      <c r="E34" s="24" t="s">
        <v>11</v>
      </c>
      <c r="F34" s="75"/>
      <c r="G34" s="158">
        <v>0</v>
      </c>
      <c r="H34" s="26">
        <f t="shared" si="2"/>
        <v>0</v>
      </c>
      <c r="I34" s="1"/>
      <c r="J34" s="175">
        <f t="shared" si="3"/>
        <v>0</v>
      </c>
      <c r="K34" s="68"/>
      <c r="L34" s="9"/>
      <c r="M34" s="9"/>
      <c r="N34" s="176"/>
      <c r="O34" s="8"/>
      <c r="U34" s="8"/>
      <c r="AC34" s="31"/>
      <c r="AD34" s="77"/>
      <c r="AE34" s="33"/>
      <c r="AF34" s="43"/>
      <c r="AG34" s="34"/>
      <c r="AH34" s="78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</row>
    <row r="35" spans="2:45" ht="18.5">
      <c r="B35" s="69"/>
      <c r="C35" s="27" t="s">
        <v>43</v>
      </c>
      <c r="D35" s="28">
        <v>0.05</v>
      </c>
      <c r="E35" s="24" t="s">
        <v>11</v>
      </c>
      <c r="F35" s="75"/>
      <c r="G35" s="158">
        <v>0</v>
      </c>
      <c r="H35" s="26">
        <f t="shared" si="2"/>
        <v>0</v>
      </c>
      <c r="I35" s="1"/>
      <c r="J35" s="175">
        <f t="shared" si="3"/>
        <v>0</v>
      </c>
      <c r="K35" s="68"/>
      <c r="L35" s="9"/>
      <c r="M35" s="9"/>
      <c r="N35" s="176"/>
      <c r="O35" s="8"/>
      <c r="U35" s="8"/>
      <c r="AC35" s="31"/>
      <c r="AD35" s="77"/>
      <c r="AE35" s="35"/>
      <c r="AF35" s="43"/>
      <c r="AG35" s="34"/>
      <c r="AH35" s="78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</row>
    <row r="36" spans="2:45" ht="18.5">
      <c r="B36" s="69"/>
      <c r="C36" s="27" t="s">
        <v>44</v>
      </c>
      <c r="D36" s="28">
        <v>0.1</v>
      </c>
      <c r="E36" s="24" t="s">
        <v>11</v>
      </c>
      <c r="F36" s="75"/>
      <c r="G36" s="158">
        <v>0</v>
      </c>
      <c r="H36" s="26">
        <f t="shared" si="2"/>
        <v>0</v>
      </c>
      <c r="I36" s="1"/>
      <c r="J36" s="175">
        <f t="shared" si="3"/>
        <v>0</v>
      </c>
      <c r="K36" s="68"/>
      <c r="L36" s="9"/>
      <c r="M36" s="9"/>
      <c r="N36" s="176"/>
      <c r="O36" s="8"/>
      <c r="U36" s="8"/>
      <c r="AC36" s="31"/>
      <c r="AD36" s="77"/>
      <c r="AE36" s="35"/>
      <c r="AF36" s="43"/>
      <c r="AG36" s="34"/>
      <c r="AH36" s="78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</row>
    <row r="37" spans="2:45" ht="18.5">
      <c r="B37" s="69"/>
      <c r="C37" s="27" t="s">
        <v>45</v>
      </c>
      <c r="D37" s="28">
        <v>0.2</v>
      </c>
      <c r="E37" s="24" t="s">
        <v>11</v>
      </c>
      <c r="F37" s="75"/>
      <c r="G37" s="158">
        <v>0</v>
      </c>
      <c r="H37" s="26">
        <f>D37*G37</f>
        <v>0</v>
      </c>
      <c r="I37" s="1"/>
      <c r="J37" s="175">
        <f t="shared" si="3"/>
        <v>0</v>
      </c>
      <c r="K37" s="68"/>
      <c r="L37" s="9"/>
      <c r="M37" s="9"/>
      <c r="N37" s="176"/>
      <c r="O37" s="8"/>
      <c r="U37" s="8"/>
      <c r="AC37" s="31"/>
      <c r="AD37" s="77"/>
      <c r="AE37" s="43"/>
      <c r="AF37" s="43"/>
      <c r="AG37" s="34"/>
      <c r="AH37" s="78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</row>
    <row r="38" spans="2:45" ht="18.5">
      <c r="B38" s="69"/>
      <c r="C38" s="27" t="s">
        <v>46</v>
      </c>
      <c r="D38" s="28">
        <v>0.1</v>
      </c>
      <c r="E38" s="24" t="s">
        <v>11</v>
      </c>
      <c r="F38" s="75"/>
      <c r="G38" s="158">
        <v>0</v>
      </c>
      <c r="H38" s="26">
        <f>D38*G38</f>
        <v>0</v>
      </c>
      <c r="I38" s="1"/>
      <c r="J38" s="175">
        <f t="shared" si="3"/>
        <v>0</v>
      </c>
      <c r="K38" s="68"/>
      <c r="L38" s="9"/>
      <c r="M38" s="9"/>
      <c r="N38" s="176"/>
      <c r="O38" s="8"/>
      <c r="U38" s="8"/>
      <c r="AC38" s="31"/>
      <c r="AD38" s="77"/>
      <c r="AE38" s="43"/>
      <c r="AF38" s="43"/>
      <c r="AG38" s="34"/>
      <c r="AH38" s="78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</row>
    <row r="39" spans="2:45" ht="19" thickBot="1">
      <c r="B39" s="69"/>
      <c r="C39" s="27" t="s">
        <v>47</v>
      </c>
      <c r="D39" s="28">
        <v>0.2</v>
      </c>
      <c r="E39" s="37" t="s">
        <v>11</v>
      </c>
      <c r="F39" s="75"/>
      <c r="G39" s="159">
        <v>0</v>
      </c>
      <c r="H39" s="26">
        <f>D39*G39</f>
        <v>0</v>
      </c>
      <c r="I39" s="1"/>
      <c r="J39" s="175">
        <f t="shared" si="3"/>
        <v>0</v>
      </c>
      <c r="K39" s="68"/>
      <c r="L39" s="9"/>
      <c r="M39" s="9"/>
      <c r="N39" s="176"/>
      <c r="O39" s="8"/>
      <c r="U39" s="8"/>
      <c r="AC39" s="31"/>
      <c r="AD39" s="32"/>
      <c r="AE39" s="33"/>
      <c r="AF39" s="43"/>
      <c r="AG39" s="34"/>
      <c r="AH39" s="36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</row>
    <row r="40" spans="2:45" ht="19" thickTop="1">
      <c r="B40" s="69"/>
      <c r="C40" s="27" t="s">
        <v>48</v>
      </c>
      <c r="D40" s="42">
        <v>0.4</v>
      </c>
      <c r="E40" s="160">
        <v>0</v>
      </c>
      <c r="F40" s="40">
        <v>25</v>
      </c>
      <c r="G40" s="19">
        <f>E40*25</f>
        <v>0</v>
      </c>
      <c r="H40" s="41">
        <f t="shared" si="2"/>
        <v>0</v>
      </c>
      <c r="I40" s="1"/>
      <c r="J40" s="175">
        <f t="shared" si="3"/>
        <v>0</v>
      </c>
      <c r="K40" s="68"/>
      <c r="L40" s="9"/>
      <c r="M40" s="9"/>
      <c r="N40" s="176"/>
      <c r="O40" s="8"/>
      <c r="U40" s="8"/>
      <c r="AC40" s="31"/>
      <c r="AD40" s="32"/>
      <c r="AE40" s="33"/>
      <c r="AF40" s="43"/>
      <c r="AG40" s="34"/>
      <c r="AH40" s="36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</row>
    <row r="41" spans="2:45" ht="19" thickBot="1">
      <c r="B41" s="69"/>
      <c r="C41" s="27" t="s">
        <v>49</v>
      </c>
      <c r="D41" s="42">
        <v>0.2</v>
      </c>
      <c r="E41" s="159">
        <v>0</v>
      </c>
      <c r="F41" s="40">
        <v>25</v>
      </c>
      <c r="G41" s="37">
        <f>E41*25</f>
        <v>0</v>
      </c>
      <c r="H41" s="41">
        <f t="shared" si="2"/>
        <v>0</v>
      </c>
      <c r="I41" s="1"/>
      <c r="J41" s="175">
        <f t="shared" si="3"/>
        <v>0</v>
      </c>
      <c r="K41" s="68"/>
      <c r="L41" s="9"/>
      <c r="M41" s="9"/>
      <c r="N41" s="176"/>
      <c r="O41" s="8"/>
      <c r="U41" s="8"/>
      <c r="AC41" s="31"/>
      <c r="AD41" s="32"/>
      <c r="AE41" s="33"/>
      <c r="AF41" s="43"/>
      <c r="AG41" s="34"/>
      <c r="AH41" s="36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</row>
    <row r="42" spans="2:45" ht="19.5" thickTop="1" thickBot="1">
      <c r="B42" s="69"/>
      <c r="C42" s="27" t="s">
        <v>50</v>
      </c>
      <c r="D42" s="28">
        <v>0.3</v>
      </c>
      <c r="E42" s="79" t="s">
        <v>11</v>
      </c>
      <c r="F42" s="80"/>
      <c r="G42" s="161">
        <v>0</v>
      </c>
      <c r="H42" s="26">
        <f t="shared" si="2"/>
        <v>0</v>
      </c>
      <c r="I42" s="1"/>
      <c r="J42" s="175">
        <f t="shared" si="3"/>
        <v>0</v>
      </c>
      <c r="K42" s="68"/>
      <c r="L42" s="9"/>
      <c r="M42" s="9"/>
      <c r="N42" s="176"/>
      <c r="O42" s="8"/>
      <c r="U42" s="8"/>
      <c r="AC42" s="31"/>
      <c r="AD42" s="32"/>
      <c r="AE42" s="33"/>
      <c r="AF42" s="43"/>
      <c r="AG42" s="34"/>
      <c r="AH42" s="36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</row>
    <row r="43" spans="2:45" ht="19.5" thickTop="1" thickBot="1">
      <c r="B43" s="69"/>
      <c r="C43" s="27" t="s">
        <v>51</v>
      </c>
      <c r="D43" s="42">
        <v>0.2</v>
      </c>
      <c r="E43" s="161">
        <v>0</v>
      </c>
      <c r="F43" s="40">
        <v>5</v>
      </c>
      <c r="G43" s="79">
        <f>E43*5</f>
        <v>0</v>
      </c>
      <c r="H43" s="41">
        <f>D43*G43</f>
        <v>0</v>
      </c>
      <c r="I43" s="1"/>
      <c r="J43" s="175">
        <f t="shared" si="3"/>
        <v>0</v>
      </c>
      <c r="K43" s="68"/>
      <c r="L43" s="9"/>
      <c r="M43" s="9"/>
      <c r="N43" s="176"/>
      <c r="O43" s="8"/>
      <c r="U43" s="8"/>
      <c r="AC43" s="31"/>
      <c r="AD43" s="32"/>
      <c r="AE43" s="35"/>
      <c r="AF43" s="43"/>
      <c r="AG43" s="34"/>
      <c r="AH43" s="36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</row>
    <row r="44" spans="2:45" ht="19" thickTop="1">
      <c r="B44" s="69"/>
      <c r="C44" s="27" t="s">
        <v>52</v>
      </c>
      <c r="D44" s="28">
        <v>0.5</v>
      </c>
      <c r="E44" s="19" t="s">
        <v>11</v>
      </c>
      <c r="F44" s="80"/>
      <c r="G44" s="160">
        <v>0</v>
      </c>
      <c r="H44" s="26">
        <f>D44*G44</f>
        <v>0</v>
      </c>
      <c r="I44" s="1"/>
      <c r="J44" s="175">
        <f t="shared" si="3"/>
        <v>0</v>
      </c>
      <c r="K44" s="68"/>
      <c r="L44" s="9"/>
      <c r="M44" s="9"/>
      <c r="N44" s="176"/>
      <c r="O44" s="8"/>
      <c r="U44" s="8"/>
      <c r="AC44" s="31"/>
      <c r="AD44" s="32"/>
      <c r="AE44" s="35"/>
      <c r="AF44" s="35"/>
      <c r="AG44" s="34"/>
      <c r="AH44" s="36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</row>
    <row r="45" spans="2:45" ht="18.5">
      <c r="B45" s="69"/>
      <c r="C45" s="27" t="s">
        <v>53</v>
      </c>
      <c r="D45" s="23">
        <v>0.5</v>
      </c>
      <c r="E45" s="24" t="s">
        <v>11</v>
      </c>
      <c r="F45" s="80"/>
      <c r="G45" s="158">
        <v>0</v>
      </c>
      <c r="H45" s="26">
        <f>D45*G45</f>
        <v>0</v>
      </c>
      <c r="I45" s="1"/>
      <c r="J45" s="175">
        <f t="shared" si="3"/>
        <v>0</v>
      </c>
      <c r="K45" s="68"/>
      <c r="L45" s="9"/>
      <c r="M45" s="9"/>
      <c r="N45" s="176"/>
      <c r="O45" s="8"/>
      <c r="U45" s="8"/>
      <c r="V45" s="8"/>
      <c r="W45" s="8"/>
      <c r="X45" s="8"/>
      <c r="Y45" s="8"/>
      <c r="Z45" s="8"/>
      <c r="AC45" s="31"/>
      <c r="AD45" s="32"/>
      <c r="AE45" s="35"/>
      <c r="AF45" s="35"/>
      <c r="AG45" s="34"/>
      <c r="AH45" s="36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</row>
    <row r="46" spans="2:45" ht="19" thickBot="1">
      <c r="B46" s="69"/>
      <c r="C46" s="27" t="s">
        <v>54</v>
      </c>
      <c r="D46" s="23">
        <v>1</v>
      </c>
      <c r="E46" s="37" t="s">
        <v>11</v>
      </c>
      <c r="F46" s="80"/>
      <c r="G46" s="159">
        <v>0</v>
      </c>
      <c r="H46" s="26">
        <f>D46*G46</f>
        <v>0</v>
      </c>
      <c r="I46" s="1"/>
      <c r="J46" s="175">
        <f t="shared" si="3"/>
        <v>0</v>
      </c>
      <c r="K46" s="68"/>
      <c r="L46" s="9"/>
      <c r="M46" s="9"/>
      <c r="N46" s="176"/>
      <c r="O46" s="8"/>
      <c r="U46" s="8"/>
      <c r="V46" s="8"/>
      <c r="W46" s="8"/>
      <c r="X46" s="8"/>
      <c r="Y46" s="8"/>
      <c r="Z46" s="8"/>
      <c r="AC46" s="31"/>
      <c r="AD46" s="32"/>
      <c r="AE46" s="35"/>
      <c r="AF46" s="43"/>
      <c r="AG46" s="34"/>
      <c r="AH46" s="36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</row>
    <row r="47" spans="2:45" ht="30.5" thickTop="1" thickBot="1">
      <c r="B47" s="16"/>
      <c r="C47" s="232" t="s">
        <v>55</v>
      </c>
      <c r="D47" s="233"/>
      <c r="E47" s="233"/>
      <c r="F47" s="233"/>
      <c r="G47" s="234"/>
      <c r="H47" s="234"/>
      <c r="I47" s="1"/>
      <c r="J47" s="175"/>
      <c r="K47" s="68"/>
      <c r="L47" s="9"/>
      <c r="M47" s="9"/>
      <c r="N47" s="176"/>
      <c r="O47" s="8"/>
      <c r="U47" s="8"/>
      <c r="AC47" s="31"/>
      <c r="AD47" s="32"/>
      <c r="AE47" s="33"/>
      <c r="AF47" s="35"/>
      <c r="AG47" s="34"/>
      <c r="AH47" s="36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</row>
    <row r="48" spans="2:45" ht="65.5" customHeight="1">
      <c r="B48" s="85"/>
      <c r="C48" s="218" t="s">
        <v>56</v>
      </c>
      <c r="D48" s="230"/>
      <c r="E48" s="19"/>
      <c r="F48" s="19"/>
      <c r="G48" s="86"/>
      <c r="H48" s="231"/>
      <c r="I48" s="87"/>
      <c r="J48" s="177"/>
      <c r="K48" s="88"/>
      <c r="L48" s="88"/>
      <c r="M48" s="9"/>
      <c r="N48" s="176"/>
      <c r="O48" s="8"/>
      <c r="U48" s="8"/>
      <c r="V48" s="8"/>
      <c r="W48" s="8"/>
      <c r="X48" s="8"/>
      <c r="Y48" s="8"/>
      <c r="Z48" s="8"/>
      <c r="AE48" s="30"/>
      <c r="AF48" s="30"/>
      <c r="AG48" s="30"/>
      <c r="AH48" s="36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</row>
    <row r="49" spans="2:45" ht="18.5">
      <c r="B49" s="85"/>
      <c r="C49" s="186" t="s">
        <v>57</v>
      </c>
      <c r="D49" s="221">
        <v>0.05</v>
      </c>
      <c r="E49" s="24" t="s">
        <v>11</v>
      </c>
      <c r="F49" s="75"/>
      <c r="G49" s="225">
        <v>0</v>
      </c>
      <c r="H49" s="26">
        <f>D49*G49</f>
        <v>0</v>
      </c>
      <c r="I49" s="87"/>
      <c r="J49" s="177"/>
      <c r="K49" s="88">
        <f t="shared" ref="K49:K61" si="4">IF(SUM(G49&gt;0)&gt;0,1,0)</f>
        <v>0</v>
      </c>
      <c r="L49" s="88"/>
      <c r="M49" s="9"/>
      <c r="N49" s="176"/>
      <c r="O49" s="8"/>
      <c r="U49" s="8"/>
      <c r="V49" s="8"/>
      <c r="W49" s="8"/>
      <c r="X49" s="8"/>
      <c r="Y49" s="8"/>
      <c r="Z49" s="8"/>
      <c r="AE49" s="30"/>
      <c r="AF49" s="30"/>
      <c r="AG49" s="30"/>
      <c r="AH49" s="36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</row>
    <row r="50" spans="2:45" ht="18.5">
      <c r="B50" s="85"/>
      <c r="C50" s="186" t="s">
        <v>58</v>
      </c>
      <c r="D50" s="248">
        <v>0.1</v>
      </c>
      <c r="E50" s="24" t="s">
        <v>11</v>
      </c>
      <c r="F50" s="75"/>
      <c r="G50" s="226">
        <v>0</v>
      </c>
      <c r="H50" s="26">
        <f>D50*G50</f>
        <v>0</v>
      </c>
      <c r="I50" s="87"/>
      <c r="J50" s="177"/>
      <c r="K50" s="88">
        <f t="shared" si="4"/>
        <v>0</v>
      </c>
      <c r="L50" s="88"/>
      <c r="M50" s="9"/>
      <c r="N50" s="176"/>
      <c r="O50" s="8"/>
      <c r="U50" s="8"/>
      <c r="V50" s="8"/>
      <c r="W50" s="8"/>
      <c r="X50" s="8"/>
      <c r="Y50" s="8"/>
      <c r="Z50" s="8"/>
      <c r="AE50" s="30"/>
      <c r="AF50" s="30"/>
      <c r="AG50" s="30"/>
      <c r="AH50" s="36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</row>
    <row r="51" spans="2:45" ht="18.5">
      <c r="B51" s="85"/>
      <c r="C51" s="186" t="s">
        <v>59</v>
      </c>
      <c r="D51" s="220">
        <v>0.15</v>
      </c>
      <c r="E51" s="24" t="s">
        <v>11</v>
      </c>
      <c r="F51" s="75"/>
      <c r="G51" s="227">
        <v>0</v>
      </c>
      <c r="H51" s="26">
        <f>D51*G51</f>
        <v>0</v>
      </c>
      <c r="I51" s="87"/>
      <c r="J51" s="177"/>
      <c r="K51" s="88">
        <f t="shared" si="4"/>
        <v>0</v>
      </c>
      <c r="L51" s="88"/>
      <c r="M51" s="9"/>
      <c r="N51" s="176"/>
      <c r="O51" s="8"/>
      <c r="U51" s="8"/>
      <c r="V51" s="8"/>
      <c r="W51" s="8"/>
      <c r="X51" s="8"/>
      <c r="Y51" s="8"/>
      <c r="Z51" s="8"/>
      <c r="AE51" s="30"/>
      <c r="AF51" s="30"/>
      <c r="AG51" s="30"/>
      <c r="AH51" s="36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</row>
    <row r="52" spans="2:45" ht="18.5">
      <c r="B52" s="85"/>
      <c r="C52" s="186" t="s">
        <v>60</v>
      </c>
      <c r="D52" s="230">
        <v>0.02</v>
      </c>
      <c r="E52" s="24" t="s">
        <v>11</v>
      </c>
      <c r="F52" s="75"/>
      <c r="G52" s="228">
        <v>0</v>
      </c>
      <c r="H52" s="224">
        <f t="shared" ref="H52:H60" si="5">D52*G52</f>
        <v>0</v>
      </c>
      <c r="I52" s="87"/>
      <c r="J52" s="177"/>
      <c r="K52" s="88">
        <f t="shared" si="4"/>
        <v>0</v>
      </c>
      <c r="L52" s="88"/>
      <c r="M52" s="9"/>
      <c r="N52" s="176"/>
      <c r="O52" s="8"/>
      <c r="U52" s="8"/>
      <c r="V52" s="8"/>
      <c r="W52" s="8"/>
      <c r="X52" s="8"/>
      <c r="Y52" s="8"/>
      <c r="Z52" s="8"/>
      <c r="AE52" s="30"/>
      <c r="AF52" s="30"/>
      <c r="AG52" s="30"/>
      <c r="AH52" s="36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</row>
    <row r="53" spans="2:45" ht="18.5">
      <c r="B53" s="85"/>
      <c r="C53" s="218" t="s">
        <v>61</v>
      </c>
      <c r="D53" s="249">
        <v>0.1</v>
      </c>
      <c r="E53" s="219" t="s">
        <v>11</v>
      </c>
      <c r="F53" s="189"/>
      <c r="G53" s="228">
        <v>0</v>
      </c>
      <c r="H53" s="223">
        <f t="shared" ref="H53:H56" si="6">D53*G53</f>
        <v>0</v>
      </c>
      <c r="I53" s="1"/>
      <c r="J53" s="175"/>
      <c r="K53" s="88">
        <f>IF(SUM(G53&gt;0)&gt;0,1,0)</f>
        <v>0</v>
      </c>
      <c r="L53" s="68"/>
      <c r="M53" s="9"/>
      <c r="N53" s="176"/>
      <c r="O53" s="8"/>
      <c r="U53" s="8"/>
      <c r="V53" s="8"/>
      <c r="W53" s="8"/>
      <c r="X53" s="8"/>
      <c r="Y53" s="8"/>
      <c r="Z53" s="8"/>
      <c r="AC53" s="31"/>
      <c r="AD53" s="32"/>
      <c r="AE53" s="35"/>
      <c r="AF53" s="35"/>
      <c r="AG53" s="34"/>
      <c r="AH53" s="36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</row>
    <row r="54" spans="2:45" ht="18.5">
      <c r="B54" s="85"/>
      <c r="C54" s="187" t="s">
        <v>62</v>
      </c>
      <c r="D54" s="248">
        <v>0.1</v>
      </c>
      <c r="E54" s="24" t="s">
        <v>11</v>
      </c>
      <c r="F54" s="75"/>
      <c r="G54" s="228">
        <v>0</v>
      </c>
      <c r="H54" s="222">
        <f t="shared" si="6"/>
        <v>0</v>
      </c>
      <c r="I54" s="87"/>
      <c r="J54" s="177"/>
      <c r="K54" s="88">
        <f>IF(SUM(G54&gt;0)&gt;0,1,0)</f>
        <v>0</v>
      </c>
      <c r="L54" s="89"/>
      <c r="M54" s="9"/>
      <c r="N54" s="176"/>
      <c r="O54" s="8"/>
      <c r="U54" s="8"/>
      <c r="V54" s="8"/>
      <c r="W54" s="8"/>
      <c r="X54" s="8"/>
      <c r="Y54" s="8"/>
      <c r="Z54" s="8"/>
      <c r="AC54" s="31"/>
      <c r="AD54" s="32"/>
      <c r="AE54" s="35"/>
      <c r="AF54" s="35"/>
      <c r="AG54" s="34"/>
      <c r="AH54" s="36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</row>
    <row r="55" spans="2:45" ht="18.5">
      <c r="B55" s="85"/>
      <c r="C55" s="187" t="s">
        <v>63</v>
      </c>
      <c r="D55" s="220">
        <v>0.05</v>
      </c>
      <c r="E55" s="24" t="s">
        <v>11</v>
      </c>
      <c r="F55" s="75"/>
      <c r="G55" s="229">
        <v>0</v>
      </c>
      <c r="H55" s="26">
        <f t="shared" si="6"/>
        <v>0</v>
      </c>
      <c r="I55" s="192"/>
      <c r="J55" s="177"/>
      <c r="K55" s="88">
        <f>IF(SUM(G55&gt;0)&gt;0,1,0)</f>
        <v>0</v>
      </c>
      <c r="L55" s="88"/>
      <c r="M55" s="9"/>
      <c r="N55" s="176"/>
      <c r="O55" s="8"/>
      <c r="U55" s="8"/>
      <c r="V55" s="8"/>
      <c r="W55" s="8"/>
      <c r="X55" s="8"/>
      <c r="Y55" s="8"/>
      <c r="Z55" s="8"/>
      <c r="AC55" s="31"/>
      <c r="AD55" s="32"/>
      <c r="AE55" s="33"/>
      <c r="AF55" s="35"/>
      <c r="AG55" s="34"/>
      <c r="AH55" s="36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</row>
    <row r="56" spans="2:45" ht="18.5">
      <c r="B56" s="85"/>
      <c r="C56" s="187" t="s">
        <v>64</v>
      </c>
      <c r="D56" s="220">
        <v>0.05</v>
      </c>
      <c r="E56" s="24" t="s">
        <v>11</v>
      </c>
      <c r="F56" s="75"/>
      <c r="G56" s="227">
        <v>0</v>
      </c>
      <c r="H56" s="26">
        <f t="shared" si="6"/>
        <v>0</v>
      </c>
      <c r="I56" s="87"/>
      <c r="J56" s="177"/>
      <c r="K56" s="88">
        <f>IF(SUM(G56&gt;0)&gt;0,1,0)</f>
        <v>0</v>
      </c>
      <c r="L56" s="88"/>
      <c r="M56" s="9"/>
      <c r="N56" s="176"/>
      <c r="O56" s="8"/>
      <c r="U56" s="8"/>
      <c r="V56" s="8"/>
      <c r="W56" s="8"/>
      <c r="X56" s="8"/>
      <c r="Y56" s="8"/>
      <c r="Z56" s="8"/>
      <c r="AE56" s="30"/>
      <c r="AF56" s="30"/>
      <c r="AG56" s="30"/>
      <c r="AH56" s="36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</row>
    <row r="57" spans="2:45" ht="18.5">
      <c r="B57" s="85"/>
      <c r="C57" s="187" t="s">
        <v>65</v>
      </c>
      <c r="D57" s="248">
        <v>0.5</v>
      </c>
      <c r="E57" s="24" t="s">
        <v>11</v>
      </c>
      <c r="F57" s="75"/>
      <c r="G57" s="229">
        <v>0</v>
      </c>
      <c r="H57" s="26">
        <f t="shared" si="5"/>
        <v>0</v>
      </c>
      <c r="I57" s="87"/>
      <c r="J57" s="177"/>
      <c r="K57" s="88">
        <f t="shared" si="4"/>
        <v>0</v>
      </c>
      <c r="L57" s="88"/>
      <c r="M57" s="9"/>
      <c r="N57" s="176"/>
      <c r="O57" s="8"/>
      <c r="U57" s="8"/>
      <c r="V57" s="8"/>
      <c r="W57" s="8"/>
      <c r="X57" s="8"/>
      <c r="Y57" s="8"/>
      <c r="Z57" s="8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</row>
    <row r="58" spans="2:45" ht="18.5">
      <c r="B58" s="85"/>
      <c r="C58" s="187" t="s">
        <v>66</v>
      </c>
      <c r="D58" s="248">
        <v>0.2</v>
      </c>
      <c r="E58" s="24" t="s">
        <v>11</v>
      </c>
      <c r="F58" s="75"/>
      <c r="G58" s="226">
        <v>0</v>
      </c>
      <c r="H58" s="26">
        <f t="shared" si="5"/>
        <v>0</v>
      </c>
      <c r="I58" s="87"/>
      <c r="J58" s="177"/>
      <c r="K58" s="88">
        <f t="shared" si="4"/>
        <v>0</v>
      </c>
      <c r="L58" s="88"/>
      <c r="M58" s="9"/>
      <c r="N58" s="176"/>
      <c r="O58" s="8"/>
      <c r="U58" s="8"/>
      <c r="V58" s="8"/>
      <c r="W58" s="8"/>
      <c r="X58" s="8"/>
      <c r="Y58" s="8"/>
      <c r="Z58" s="8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</row>
    <row r="59" spans="2:45" ht="18.5">
      <c r="B59" s="85"/>
      <c r="C59" s="187" t="s">
        <v>67</v>
      </c>
      <c r="D59" s="248">
        <v>0.2</v>
      </c>
      <c r="E59" s="24" t="s">
        <v>11</v>
      </c>
      <c r="F59" s="75"/>
      <c r="G59" s="226">
        <v>0</v>
      </c>
      <c r="H59" s="26">
        <f t="shared" si="5"/>
        <v>0</v>
      </c>
      <c r="I59" s="87"/>
      <c r="J59" s="177"/>
      <c r="K59" s="88">
        <f t="shared" si="4"/>
        <v>0</v>
      </c>
      <c r="L59" s="88"/>
      <c r="M59" s="9"/>
      <c r="N59" s="176"/>
      <c r="O59" s="8"/>
      <c r="P59" s="8"/>
      <c r="U59" s="8"/>
      <c r="V59" s="8"/>
      <c r="W59" s="8"/>
      <c r="X59" s="8"/>
      <c r="Y59" s="8"/>
      <c r="Z59" s="8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</row>
    <row r="60" spans="2:45" ht="18.5">
      <c r="B60" s="85"/>
      <c r="C60" s="187" t="s">
        <v>68</v>
      </c>
      <c r="D60" s="220">
        <v>0.02</v>
      </c>
      <c r="E60" s="24" t="s">
        <v>11</v>
      </c>
      <c r="F60" s="75"/>
      <c r="G60" s="226">
        <v>0</v>
      </c>
      <c r="H60" s="26">
        <f t="shared" si="5"/>
        <v>0</v>
      </c>
      <c r="I60" s="87"/>
      <c r="J60" s="177"/>
      <c r="K60" s="88">
        <f t="shared" si="4"/>
        <v>0</v>
      </c>
      <c r="L60" s="88"/>
      <c r="M60" s="9"/>
      <c r="N60" s="176"/>
      <c r="O60" s="8"/>
      <c r="U60" s="8"/>
      <c r="V60" s="8"/>
      <c r="W60" s="8"/>
      <c r="X60" s="8"/>
      <c r="Y60" s="8"/>
      <c r="Z60" s="8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</row>
    <row r="61" spans="2:45" ht="18.5">
      <c r="B61" s="85"/>
      <c r="C61" s="235" t="s">
        <v>69</v>
      </c>
      <c r="D61" s="236">
        <v>0.02</v>
      </c>
      <c r="E61" s="237" t="s">
        <v>11</v>
      </c>
      <c r="F61" s="238"/>
      <c r="G61" s="239">
        <v>0</v>
      </c>
      <c r="H61" s="240">
        <f>D61*G61</f>
        <v>0</v>
      </c>
      <c r="I61" s="87"/>
      <c r="J61" s="177"/>
      <c r="K61" s="88">
        <f t="shared" si="4"/>
        <v>0</v>
      </c>
      <c r="L61" s="88"/>
      <c r="M61" s="9"/>
      <c r="N61" s="176"/>
      <c r="O61" s="8"/>
      <c r="U61" s="8"/>
      <c r="V61" s="8"/>
      <c r="W61" s="8"/>
      <c r="X61" s="8"/>
      <c r="Y61" s="8"/>
      <c r="Z61" s="8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</row>
    <row r="62" spans="2:45" ht="29.5">
      <c r="B62" s="1"/>
      <c r="C62" s="91" t="s">
        <v>70</v>
      </c>
      <c r="D62" s="66"/>
      <c r="E62" s="66"/>
      <c r="F62" s="66"/>
      <c r="G62" s="67"/>
      <c r="H62" s="67"/>
      <c r="I62" s="87"/>
      <c r="J62" s="178"/>
      <c r="K62" s="68"/>
      <c r="L62" s="68"/>
      <c r="M62" s="68"/>
      <c r="N62" s="179"/>
      <c r="O62" s="8"/>
      <c r="U62" s="8"/>
      <c r="AC62" s="31"/>
      <c r="AD62" s="32"/>
      <c r="AE62" s="35"/>
      <c r="AF62" s="35"/>
      <c r="AG62" s="34"/>
      <c r="AH62" s="30"/>
      <c r="AI62" s="92"/>
      <c r="AJ62" s="35"/>
      <c r="AK62" s="34"/>
      <c r="AL62" s="35"/>
      <c r="AM62" s="36"/>
      <c r="AN62" s="30"/>
      <c r="AO62" s="30"/>
      <c r="AP62" s="30"/>
      <c r="AQ62" s="30"/>
      <c r="AR62" s="30"/>
      <c r="AS62" s="30"/>
    </row>
    <row r="63" spans="2:45" ht="19" thickTop="1">
      <c r="B63" s="93"/>
      <c r="C63" s="70" t="s">
        <v>71</v>
      </c>
      <c r="D63" s="94">
        <v>0.05</v>
      </c>
      <c r="E63" s="72" t="s">
        <v>11</v>
      </c>
      <c r="F63" s="95"/>
      <c r="G63" s="160">
        <v>0</v>
      </c>
      <c r="H63" s="74">
        <f t="shared" ref="H63:H77" si="7">D63*G63</f>
        <v>0</v>
      </c>
      <c r="I63" s="87"/>
      <c r="J63" s="175"/>
      <c r="K63" s="68"/>
      <c r="L63" s="9">
        <f>IF(G63&gt;0,1,0)</f>
        <v>0</v>
      </c>
      <c r="M63" s="9"/>
      <c r="N63" s="180"/>
      <c r="O63" s="8"/>
      <c r="U63" s="8"/>
      <c r="AC63" s="31"/>
      <c r="AD63" s="32"/>
      <c r="AE63" s="35"/>
      <c r="AF63" s="35"/>
      <c r="AG63" s="34"/>
      <c r="AH63" s="30"/>
      <c r="AI63" s="48"/>
      <c r="AJ63" s="33"/>
      <c r="AK63" s="34"/>
      <c r="AL63" s="35"/>
      <c r="AM63" s="36"/>
      <c r="AN63" s="30"/>
      <c r="AO63" s="30"/>
      <c r="AP63" s="30"/>
      <c r="AQ63" s="30"/>
      <c r="AR63" s="30"/>
      <c r="AS63" s="30"/>
    </row>
    <row r="64" spans="2:45" ht="18.5">
      <c r="B64" s="93"/>
      <c r="C64" s="27" t="s">
        <v>72</v>
      </c>
      <c r="D64" s="23">
        <v>0.5</v>
      </c>
      <c r="E64" s="24" t="s">
        <v>11</v>
      </c>
      <c r="F64" s="80"/>
      <c r="G64" s="158">
        <v>0</v>
      </c>
      <c r="H64" s="26">
        <f t="shared" si="7"/>
        <v>0</v>
      </c>
      <c r="I64" s="87"/>
      <c r="J64" s="175"/>
      <c r="K64" s="68"/>
      <c r="L64" s="9">
        <f t="shared" ref="L64:L77" si="8">IF(G64&gt;0,1,0)</f>
        <v>0</v>
      </c>
      <c r="M64" s="9"/>
      <c r="N64" s="180"/>
      <c r="O64" s="8"/>
      <c r="U64" s="8"/>
      <c r="AC64" s="31"/>
      <c r="AE64" s="30"/>
      <c r="AF64" s="30"/>
      <c r="AG64" s="30"/>
      <c r="AH64" s="36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</row>
    <row r="65" spans="2:45" ht="18.5">
      <c r="B65" s="93"/>
      <c r="C65" s="27" t="s">
        <v>73</v>
      </c>
      <c r="D65" s="23">
        <v>0.1</v>
      </c>
      <c r="E65" s="24" t="s">
        <v>11</v>
      </c>
      <c r="F65" s="80"/>
      <c r="G65" s="158">
        <v>0</v>
      </c>
      <c r="H65" s="26">
        <f t="shared" si="7"/>
        <v>0</v>
      </c>
      <c r="I65" s="87"/>
      <c r="J65" s="175"/>
      <c r="K65" s="68"/>
      <c r="L65" s="9">
        <f t="shared" si="8"/>
        <v>0</v>
      </c>
      <c r="M65" s="9"/>
      <c r="N65" s="180"/>
      <c r="O65" s="8"/>
      <c r="U65" s="8"/>
      <c r="AC65" s="31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</row>
    <row r="66" spans="2:45" ht="18.5">
      <c r="B66" s="93"/>
      <c r="C66" s="76" t="s">
        <v>74</v>
      </c>
      <c r="D66" s="23">
        <v>0.3</v>
      </c>
      <c r="E66" s="24" t="s">
        <v>11</v>
      </c>
      <c r="F66" s="80"/>
      <c r="G66" s="158">
        <v>0</v>
      </c>
      <c r="H66" s="26">
        <f t="shared" si="7"/>
        <v>0</v>
      </c>
      <c r="I66" s="87"/>
      <c r="J66" s="175"/>
      <c r="K66" s="68"/>
      <c r="L66" s="9">
        <f t="shared" si="8"/>
        <v>0</v>
      </c>
      <c r="M66" s="9"/>
      <c r="N66" s="176"/>
      <c r="O66" s="8"/>
      <c r="U66" s="8"/>
      <c r="AC66" s="31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</row>
    <row r="67" spans="2:45" ht="18.5">
      <c r="B67" s="93"/>
      <c r="C67" s="27" t="s">
        <v>75</v>
      </c>
      <c r="D67" s="23">
        <v>1</v>
      </c>
      <c r="E67" s="24" t="s">
        <v>11</v>
      </c>
      <c r="F67" s="80"/>
      <c r="G67" s="158">
        <v>0</v>
      </c>
      <c r="H67" s="26">
        <f t="shared" si="7"/>
        <v>0</v>
      </c>
      <c r="I67" s="87"/>
      <c r="J67" s="175"/>
      <c r="K67" s="68"/>
      <c r="L67" s="9">
        <f t="shared" si="8"/>
        <v>0</v>
      </c>
      <c r="M67" s="9"/>
      <c r="N67" s="176"/>
      <c r="O67" s="8"/>
      <c r="U67" s="8"/>
      <c r="AC67" s="31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</row>
    <row r="68" spans="2:45" ht="19" thickBot="1">
      <c r="B68" s="93"/>
      <c r="C68" s="27" t="s">
        <v>76</v>
      </c>
      <c r="D68" s="23">
        <v>0.4</v>
      </c>
      <c r="E68" s="37" t="s">
        <v>11</v>
      </c>
      <c r="F68" s="80"/>
      <c r="G68" s="159">
        <v>0</v>
      </c>
      <c r="H68" s="26">
        <f t="shared" si="7"/>
        <v>0</v>
      </c>
      <c r="I68" s="87"/>
      <c r="J68" s="175"/>
      <c r="K68" s="68"/>
      <c r="L68" s="9">
        <f t="shared" si="8"/>
        <v>0</v>
      </c>
      <c r="M68" s="9"/>
      <c r="N68" s="176"/>
      <c r="O68" s="8"/>
      <c r="U68" s="8"/>
      <c r="AC68" s="31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</row>
    <row r="69" spans="2:45" ht="19" thickTop="1">
      <c r="B69" s="93"/>
      <c r="C69" s="27" t="s">
        <v>77</v>
      </c>
      <c r="D69" s="39">
        <v>3</v>
      </c>
      <c r="E69" s="162">
        <v>0</v>
      </c>
      <c r="F69" s="96">
        <v>25</v>
      </c>
      <c r="G69" s="19">
        <f>E69*25</f>
        <v>0</v>
      </c>
      <c r="H69" s="41">
        <f t="shared" si="7"/>
        <v>0</v>
      </c>
      <c r="I69" s="87"/>
      <c r="J69" s="175"/>
      <c r="K69" s="68"/>
      <c r="L69" s="9">
        <f t="shared" si="8"/>
        <v>0</v>
      </c>
      <c r="M69" s="9"/>
      <c r="N69" s="176"/>
      <c r="O69" s="8"/>
      <c r="U69" s="8"/>
      <c r="AC69" s="31"/>
      <c r="AD69" s="32"/>
      <c r="AE69" s="35"/>
      <c r="AF69" s="43"/>
      <c r="AG69" s="97"/>
      <c r="AH69" s="36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</row>
    <row r="70" spans="2:45" ht="18.5">
      <c r="B70" s="93"/>
      <c r="C70" s="27" t="s">
        <v>78</v>
      </c>
      <c r="D70" s="39">
        <v>3</v>
      </c>
      <c r="E70" s="158">
        <v>0</v>
      </c>
      <c r="F70" s="40">
        <v>25</v>
      </c>
      <c r="G70" s="19">
        <f t="shared" ref="G70:G74" si="9">E70*25</f>
        <v>0</v>
      </c>
      <c r="H70" s="41">
        <f t="shared" si="7"/>
        <v>0</v>
      </c>
      <c r="I70" s="87"/>
      <c r="J70" s="175"/>
      <c r="K70" s="68"/>
      <c r="L70" s="9">
        <f t="shared" si="8"/>
        <v>0</v>
      </c>
      <c r="M70" s="9"/>
      <c r="N70" s="176"/>
      <c r="O70" s="8"/>
      <c r="U70" s="8"/>
      <c r="AC70" s="31"/>
      <c r="AD70" s="32"/>
      <c r="AE70" s="35"/>
      <c r="AF70" s="43"/>
      <c r="AG70" s="97"/>
      <c r="AH70" s="36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</row>
    <row r="71" spans="2:45" ht="18.5">
      <c r="B71" s="93"/>
      <c r="C71" s="27" t="s">
        <v>79</v>
      </c>
      <c r="D71" s="39">
        <v>0.4</v>
      </c>
      <c r="E71" s="158">
        <v>0</v>
      </c>
      <c r="F71" s="40">
        <v>25</v>
      </c>
      <c r="G71" s="19">
        <f>E71*25</f>
        <v>0</v>
      </c>
      <c r="H71" s="41">
        <f t="shared" si="7"/>
        <v>0</v>
      </c>
      <c r="I71" s="87"/>
      <c r="J71" s="175"/>
      <c r="K71" s="68"/>
      <c r="L71" s="9">
        <f t="shared" si="8"/>
        <v>0</v>
      </c>
      <c r="M71" s="9"/>
      <c r="N71" s="176"/>
      <c r="O71" s="8"/>
      <c r="U71" s="8"/>
      <c r="AC71" s="31"/>
      <c r="AD71" s="32"/>
      <c r="AE71" s="35"/>
      <c r="AF71" s="43"/>
      <c r="AG71" s="97"/>
      <c r="AH71" s="36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</row>
    <row r="72" spans="2:45" ht="18.5">
      <c r="B72" s="93"/>
      <c r="C72" s="27" t="s">
        <v>80</v>
      </c>
      <c r="D72" s="39">
        <v>0.5</v>
      </c>
      <c r="E72" s="158">
        <v>0</v>
      </c>
      <c r="F72" s="40">
        <v>5</v>
      </c>
      <c r="G72" s="19">
        <f t="shared" si="9"/>
        <v>0</v>
      </c>
      <c r="H72" s="41">
        <f t="shared" si="7"/>
        <v>0</v>
      </c>
      <c r="I72" s="87"/>
      <c r="J72" s="175"/>
      <c r="K72" s="68"/>
      <c r="L72" s="9">
        <f t="shared" si="8"/>
        <v>0</v>
      </c>
      <c r="M72" s="9"/>
      <c r="N72" s="176"/>
      <c r="O72" s="8"/>
      <c r="U72" s="8"/>
      <c r="AC72" s="31"/>
      <c r="AD72" s="32"/>
      <c r="AE72" s="35"/>
      <c r="AF72" s="43"/>
      <c r="AG72" s="34"/>
      <c r="AH72" s="36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</row>
    <row r="73" spans="2:45" ht="18.5">
      <c r="B73" s="93"/>
      <c r="C73" s="27" t="s">
        <v>81</v>
      </c>
      <c r="D73" s="39">
        <v>2</v>
      </c>
      <c r="E73" s="158">
        <v>0</v>
      </c>
      <c r="F73" s="40">
        <v>5</v>
      </c>
      <c r="G73" s="19">
        <f t="shared" si="9"/>
        <v>0</v>
      </c>
      <c r="H73" s="41">
        <f t="shared" si="7"/>
        <v>0</v>
      </c>
      <c r="I73" s="87"/>
      <c r="J73" s="175"/>
      <c r="K73" s="68"/>
      <c r="L73" s="9">
        <f t="shared" si="8"/>
        <v>0</v>
      </c>
      <c r="M73" s="9"/>
      <c r="N73" s="176"/>
      <c r="O73" s="8"/>
      <c r="U73" s="8"/>
      <c r="AC73" s="31"/>
      <c r="AD73" s="32"/>
      <c r="AE73" s="35"/>
      <c r="AF73" s="35"/>
      <c r="AG73" s="34"/>
      <c r="AH73" s="36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</row>
    <row r="74" spans="2:45" ht="19" thickBot="1">
      <c r="B74" s="93"/>
      <c r="C74" s="27" t="s">
        <v>82</v>
      </c>
      <c r="D74" s="39">
        <v>2</v>
      </c>
      <c r="E74" s="159">
        <v>0</v>
      </c>
      <c r="F74" s="40">
        <v>5</v>
      </c>
      <c r="G74" s="19">
        <f t="shared" si="9"/>
        <v>0</v>
      </c>
      <c r="H74" s="41">
        <f t="shared" si="7"/>
        <v>0</v>
      </c>
      <c r="I74" s="87"/>
      <c r="J74" s="175"/>
      <c r="K74" s="68"/>
      <c r="L74" s="9">
        <f t="shared" si="8"/>
        <v>0</v>
      </c>
      <c r="M74" s="9"/>
      <c r="N74" s="176"/>
      <c r="O74" s="8"/>
      <c r="U74" s="8"/>
      <c r="AC74" s="31"/>
      <c r="AD74" s="32"/>
      <c r="AE74" s="35"/>
      <c r="AF74" s="35"/>
      <c r="AG74" s="34"/>
      <c r="AH74" s="36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</row>
    <row r="75" spans="2:45" ht="19" thickTop="1">
      <c r="B75" s="93"/>
      <c r="C75" s="27" t="s">
        <v>83</v>
      </c>
      <c r="D75" s="23">
        <v>4</v>
      </c>
      <c r="E75" s="19" t="s">
        <v>11</v>
      </c>
      <c r="F75" s="80"/>
      <c r="G75" s="160">
        <v>0</v>
      </c>
      <c r="H75" s="26">
        <f t="shared" si="7"/>
        <v>0</v>
      </c>
      <c r="I75" s="87"/>
      <c r="J75" s="175"/>
      <c r="K75" s="68"/>
      <c r="L75" s="9">
        <f t="shared" si="8"/>
        <v>0</v>
      </c>
      <c r="M75" s="9"/>
      <c r="N75" s="176"/>
      <c r="O75" s="8"/>
      <c r="U75" s="8"/>
      <c r="AC75" s="31"/>
      <c r="AD75" s="32"/>
      <c r="AE75" s="35"/>
      <c r="AF75" s="43"/>
      <c r="AG75" s="34"/>
      <c r="AH75" s="36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</row>
    <row r="76" spans="2:45" ht="18.5">
      <c r="B76" s="93"/>
      <c r="C76" s="27" t="s">
        <v>84</v>
      </c>
      <c r="D76" s="90">
        <v>0.05</v>
      </c>
      <c r="E76" s="24" t="s">
        <v>11</v>
      </c>
      <c r="F76" s="80"/>
      <c r="G76" s="158">
        <v>0</v>
      </c>
      <c r="H76" s="26">
        <f t="shared" si="7"/>
        <v>0</v>
      </c>
      <c r="I76" s="87"/>
      <c r="J76" s="175"/>
      <c r="K76" s="68"/>
      <c r="L76" s="9">
        <f t="shared" si="8"/>
        <v>0</v>
      </c>
      <c r="M76" s="9"/>
      <c r="N76" s="176"/>
      <c r="O76" s="8"/>
      <c r="U76" s="8"/>
      <c r="V76" s="8"/>
      <c r="W76" s="8"/>
      <c r="X76" s="8"/>
      <c r="Y76" s="8"/>
      <c r="Z76" s="8"/>
      <c r="AC76" s="31"/>
      <c r="AD76" s="44"/>
      <c r="AE76" s="35"/>
      <c r="AF76" s="43"/>
      <c r="AG76" s="34"/>
      <c r="AH76" s="36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</row>
    <row r="77" spans="2:45" ht="19" thickBot="1">
      <c r="B77" s="93"/>
      <c r="C77" s="81" t="s">
        <v>85</v>
      </c>
      <c r="D77" s="90">
        <v>0.01</v>
      </c>
      <c r="E77" s="52" t="s">
        <v>11</v>
      </c>
      <c r="F77" s="98"/>
      <c r="G77" s="159">
        <v>0</v>
      </c>
      <c r="H77" s="54">
        <f t="shared" si="7"/>
        <v>0</v>
      </c>
      <c r="I77" s="87"/>
      <c r="J77" s="175"/>
      <c r="K77" s="68"/>
      <c r="L77" s="9">
        <f t="shared" si="8"/>
        <v>0</v>
      </c>
      <c r="M77" s="9"/>
      <c r="N77" s="181"/>
      <c r="O77" s="8"/>
      <c r="U77" s="8"/>
      <c r="AC77" s="31"/>
      <c r="AE77" s="30"/>
      <c r="AF77" s="30"/>
      <c r="AG77" s="30"/>
      <c r="AH77" s="36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</row>
    <row r="78" spans="2:45" ht="30" thickBot="1">
      <c r="B78" s="16"/>
      <c r="C78" s="99" t="s">
        <v>86</v>
      </c>
      <c r="D78" s="66"/>
      <c r="E78" s="66"/>
      <c r="F78" s="66"/>
      <c r="G78" s="67"/>
      <c r="H78" s="67"/>
      <c r="I78" s="87"/>
      <c r="J78" s="175"/>
      <c r="K78" s="68"/>
      <c r="L78" s="9"/>
      <c r="M78" s="9"/>
      <c r="N78" s="176"/>
      <c r="O78" s="8"/>
      <c r="U78" s="8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</row>
    <row r="79" spans="2:45" ht="19.5" thickTop="1" thickBot="1">
      <c r="B79" s="100"/>
      <c r="C79" s="70" t="s">
        <v>87</v>
      </c>
      <c r="D79" s="101">
        <v>0.4</v>
      </c>
      <c r="E79" s="161">
        <v>0</v>
      </c>
      <c r="F79" s="165">
        <v>25</v>
      </c>
      <c r="G79" s="102">
        <f>E79*25</f>
        <v>0</v>
      </c>
      <c r="H79" s="103">
        <f t="shared" ref="H79:H84" si="10">D79*G79</f>
        <v>0</v>
      </c>
      <c r="I79" s="87"/>
      <c r="J79" s="175"/>
      <c r="K79" s="68"/>
      <c r="L79" s="9"/>
      <c r="M79" s="9">
        <f>IF(G79&gt;0,1,0)</f>
        <v>0</v>
      </c>
      <c r="N79" s="176"/>
      <c r="O79" s="8"/>
      <c r="U79" s="8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</row>
    <row r="80" spans="2:45" ht="19" thickTop="1">
      <c r="B80" s="100"/>
      <c r="C80" s="27" t="s">
        <v>88</v>
      </c>
      <c r="D80" s="23">
        <v>0.5</v>
      </c>
      <c r="E80" s="19" t="s">
        <v>11</v>
      </c>
      <c r="F80" s="75"/>
      <c r="G80" s="160">
        <v>0</v>
      </c>
      <c r="H80" s="26">
        <f t="shared" si="10"/>
        <v>0</v>
      </c>
      <c r="I80" s="87"/>
      <c r="J80" s="175"/>
      <c r="K80" s="68"/>
      <c r="L80" s="9"/>
      <c r="M80" s="9">
        <f t="shared" ref="M80:M84" si="11">IF(G80&gt;0,1,0)</f>
        <v>0</v>
      </c>
      <c r="N80" s="176"/>
      <c r="O80" s="8"/>
      <c r="U80" s="8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</row>
    <row r="81" spans="2:45" ht="18.5">
      <c r="B81" s="100"/>
      <c r="C81" s="27" t="s">
        <v>89</v>
      </c>
      <c r="D81" s="28">
        <v>0.05</v>
      </c>
      <c r="E81" s="24" t="s">
        <v>11</v>
      </c>
      <c r="F81" s="75"/>
      <c r="G81" s="158">
        <v>0</v>
      </c>
      <c r="H81" s="26">
        <f t="shared" si="10"/>
        <v>0</v>
      </c>
      <c r="I81" s="87"/>
      <c r="J81" s="175"/>
      <c r="K81" s="68"/>
      <c r="L81" s="9"/>
      <c r="M81" s="9">
        <f t="shared" si="11"/>
        <v>0</v>
      </c>
      <c r="N81" s="176"/>
      <c r="O81" s="8"/>
      <c r="U81" s="8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</row>
    <row r="82" spans="2:45" ht="18.5">
      <c r="B82" s="100"/>
      <c r="C82" s="27" t="s">
        <v>90</v>
      </c>
      <c r="D82" s="28">
        <v>0.5</v>
      </c>
      <c r="E82" s="24" t="s">
        <v>11</v>
      </c>
      <c r="F82" s="104"/>
      <c r="G82" s="158">
        <v>0</v>
      </c>
      <c r="H82" s="26">
        <f t="shared" si="10"/>
        <v>0</v>
      </c>
      <c r="I82" s="87"/>
      <c r="J82" s="175"/>
      <c r="K82" s="68"/>
      <c r="L82" s="9"/>
      <c r="M82" s="9">
        <f t="shared" si="11"/>
        <v>0</v>
      </c>
      <c r="N82" s="176"/>
      <c r="O82" s="8"/>
      <c r="U82" s="8"/>
      <c r="V82" s="8"/>
      <c r="W82" s="8"/>
      <c r="X82" s="8"/>
      <c r="Y82" s="8"/>
      <c r="Z82" s="8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</row>
    <row r="83" spans="2:45" ht="19" thickBot="1">
      <c r="B83" s="100"/>
      <c r="C83" s="27" t="s">
        <v>91</v>
      </c>
      <c r="D83" s="28">
        <v>0.05</v>
      </c>
      <c r="E83" s="104" t="s">
        <v>11</v>
      </c>
      <c r="F83" s="75"/>
      <c r="G83" s="159">
        <v>0</v>
      </c>
      <c r="H83" s="26">
        <f t="shared" si="10"/>
        <v>0</v>
      </c>
      <c r="I83" s="87"/>
      <c r="J83" s="175"/>
      <c r="K83" s="68"/>
      <c r="L83" s="9"/>
      <c r="M83" s="9">
        <f t="shared" si="11"/>
        <v>0</v>
      </c>
      <c r="N83" s="176"/>
      <c r="O83" s="8"/>
      <c r="U83" s="8"/>
      <c r="V83" s="8"/>
      <c r="W83" s="8"/>
      <c r="X83" s="8"/>
      <c r="Y83" s="8"/>
      <c r="Z83" s="8"/>
    </row>
    <row r="84" spans="2:45" ht="19.5" thickTop="1" thickBot="1">
      <c r="B84" s="100"/>
      <c r="C84" s="81" t="s">
        <v>92</v>
      </c>
      <c r="D84" s="105">
        <v>0.4</v>
      </c>
      <c r="E84" s="163">
        <v>0</v>
      </c>
      <c r="F84" s="83">
        <v>25</v>
      </c>
      <c r="G84" s="106">
        <f>E84*25</f>
        <v>0</v>
      </c>
      <c r="H84" s="84">
        <f t="shared" si="10"/>
        <v>0</v>
      </c>
      <c r="I84" s="87"/>
      <c r="J84" s="175"/>
      <c r="K84" s="68"/>
      <c r="L84" s="9"/>
      <c r="M84" s="9">
        <f t="shared" si="11"/>
        <v>0</v>
      </c>
      <c r="N84" s="176"/>
      <c r="O84" s="8"/>
      <c r="U84" s="8"/>
    </row>
    <row r="85" spans="2:45" ht="30" thickBot="1">
      <c r="B85" s="16"/>
      <c r="C85" s="107" t="s">
        <v>93</v>
      </c>
      <c r="D85" s="66"/>
      <c r="E85" s="66"/>
      <c r="F85" s="66"/>
      <c r="G85" s="67"/>
      <c r="H85" s="67"/>
      <c r="I85" s="87"/>
      <c r="J85" s="175"/>
      <c r="K85" s="68"/>
      <c r="L85" s="9"/>
      <c r="M85" s="9"/>
      <c r="N85" s="176"/>
      <c r="O85" s="8"/>
      <c r="U85" s="8"/>
    </row>
    <row r="86" spans="2:45" ht="19.5" thickTop="1" thickBot="1">
      <c r="B86" s="108"/>
      <c r="C86" s="70" t="s">
        <v>94</v>
      </c>
      <c r="D86" s="101">
        <v>0.1</v>
      </c>
      <c r="E86" s="163">
        <v>0</v>
      </c>
      <c r="F86" s="166">
        <v>25</v>
      </c>
      <c r="G86" s="164">
        <f>E86*25</f>
        <v>0</v>
      </c>
      <c r="H86" s="103">
        <f>D86*G86</f>
        <v>0</v>
      </c>
      <c r="I86" s="87"/>
      <c r="J86" s="175"/>
      <c r="K86" s="68"/>
      <c r="L86" s="9"/>
      <c r="M86" s="9"/>
      <c r="N86" s="176">
        <f>IF(G86&gt;0,1,0)</f>
        <v>0</v>
      </c>
      <c r="O86" s="190"/>
      <c r="U86" s="8"/>
    </row>
    <row r="87" spans="2:45" ht="19" thickTop="1">
      <c r="B87" s="108"/>
      <c r="C87" s="27" t="s">
        <v>95</v>
      </c>
      <c r="D87" s="28">
        <v>0.1</v>
      </c>
      <c r="E87" s="19" t="s">
        <v>11</v>
      </c>
      <c r="F87" s="109"/>
      <c r="G87" s="160">
        <v>0</v>
      </c>
      <c r="H87" s="26">
        <f>D87*G87</f>
        <v>0</v>
      </c>
      <c r="I87" s="87"/>
      <c r="J87" s="175"/>
      <c r="K87" s="68"/>
      <c r="L87" s="9"/>
      <c r="M87" s="9"/>
      <c r="N87" s="176">
        <f t="shared" ref="N87:N90" si="12">IF(G87&gt;0,1,0)</f>
        <v>0</v>
      </c>
      <c r="O87" s="190"/>
      <c r="U87" s="8"/>
    </row>
    <row r="88" spans="2:45" ht="18.5">
      <c r="B88" s="108"/>
      <c r="C88" s="76" t="s">
        <v>19</v>
      </c>
      <c r="D88" s="28">
        <v>0.05</v>
      </c>
      <c r="E88" s="24" t="s">
        <v>11</v>
      </c>
      <c r="F88" s="109"/>
      <c r="G88" s="158">
        <v>0</v>
      </c>
      <c r="H88" s="26">
        <f>D88*G88</f>
        <v>0</v>
      </c>
      <c r="I88" s="87"/>
      <c r="J88" s="175"/>
      <c r="K88" s="68"/>
      <c r="L88" s="9"/>
      <c r="M88" s="9"/>
      <c r="N88" s="176">
        <f t="shared" si="12"/>
        <v>0</v>
      </c>
      <c r="O88" s="8"/>
      <c r="U88" s="8"/>
    </row>
    <row r="89" spans="2:45" ht="18.75" customHeight="1" thickBot="1">
      <c r="B89" s="108"/>
      <c r="C89" s="76" t="s">
        <v>96</v>
      </c>
      <c r="D89" s="28">
        <v>0.02</v>
      </c>
      <c r="E89" s="37" t="s">
        <v>11</v>
      </c>
      <c r="F89" s="109"/>
      <c r="G89" s="159">
        <v>0</v>
      </c>
      <c r="H89" s="26">
        <f>D89*G89</f>
        <v>0</v>
      </c>
      <c r="I89" s="87"/>
      <c r="J89" s="175"/>
      <c r="K89" s="68"/>
      <c r="L89" s="9"/>
      <c r="M89" s="9"/>
      <c r="N89" s="176">
        <f t="shared" si="12"/>
        <v>0</v>
      </c>
      <c r="O89" s="8"/>
      <c r="U89" s="8"/>
    </row>
    <row r="90" spans="2:45" ht="19.5" thickTop="1" thickBot="1">
      <c r="B90" s="108"/>
      <c r="C90" s="110" t="s">
        <v>97</v>
      </c>
      <c r="D90" s="82">
        <v>0.3</v>
      </c>
      <c r="E90" s="163">
        <v>0</v>
      </c>
      <c r="F90" s="167">
        <v>25</v>
      </c>
      <c r="G90" s="106">
        <f>E90*25</f>
        <v>0</v>
      </c>
      <c r="H90" s="84">
        <f>D90*G90</f>
        <v>0</v>
      </c>
      <c r="I90" s="87"/>
      <c r="J90" s="182"/>
      <c r="K90" s="183"/>
      <c r="L90" s="184"/>
      <c r="M90" s="184"/>
      <c r="N90" s="185">
        <f t="shared" si="12"/>
        <v>0</v>
      </c>
      <c r="O90" s="8"/>
      <c r="U90" s="8"/>
    </row>
    <row r="91" spans="2:45" ht="21.5" thickBot="1">
      <c r="B91" s="111"/>
      <c r="C91" s="112" t="s">
        <v>98</v>
      </c>
      <c r="D91" s="57"/>
      <c r="E91" s="57"/>
      <c r="F91" s="57"/>
      <c r="G91" s="57"/>
      <c r="H91" s="113">
        <f>SUM(H7:H90)</f>
        <v>0</v>
      </c>
      <c r="I91" s="87"/>
      <c r="J91" s="114">
        <f>SUM(J7:J90)</f>
        <v>0</v>
      </c>
      <c r="K91" s="114">
        <f>SUM(K7:K90)</f>
        <v>0</v>
      </c>
      <c r="L91" s="114">
        <f>SUM(L7:L90)</f>
        <v>0</v>
      </c>
      <c r="M91" s="114">
        <f>SUM(M7:M90)</f>
        <v>0</v>
      </c>
      <c r="N91" s="114">
        <f>SUM(N7:N90)</f>
        <v>0</v>
      </c>
    </row>
    <row r="92" spans="2:45" ht="21.5" thickBot="1">
      <c r="B92" s="1"/>
      <c r="C92" s="115" t="s">
        <v>99</v>
      </c>
      <c r="D92" s="116"/>
      <c r="E92" s="116"/>
      <c r="F92" s="116"/>
      <c r="G92" s="169">
        <v>0</v>
      </c>
      <c r="H92" s="57"/>
      <c r="I92" s="1"/>
      <c r="J92" s="1"/>
      <c r="K92" s="1"/>
      <c r="L92" s="1"/>
      <c r="M92" s="1"/>
      <c r="N92" s="1"/>
    </row>
    <row r="93" spans="2:45" ht="30" thickBot="1">
      <c r="B93" s="1"/>
      <c r="C93" s="117" t="s">
        <v>100</v>
      </c>
      <c r="D93" s="118"/>
      <c r="E93" s="118"/>
      <c r="F93" s="118"/>
      <c r="G93" s="168"/>
      <c r="H93" s="119" t="e">
        <f>SUM(H91/G92)</f>
        <v>#DIV/0!</v>
      </c>
      <c r="I93" s="1"/>
      <c r="J93" s="1" t="s">
        <v>101</v>
      </c>
      <c r="K93" s="1"/>
      <c r="L93" s="1"/>
      <c r="M93" s="1"/>
      <c r="N93" s="1"/>
    </row>
    <row r="94" spans="2:45" ht="18.5">
      <c r="B94" s="1"/>
      <c r="C94" s="211"/>
      <c r="D94" s="194" t="s">
        <v>102</v>
      </c>
      <c r="E94" s="195" t="s">
        <v>103</v>
      </c>
      <c r="F94" s="195" t="s">
        <v>104</v>
      </c>
      <c r="G94" s="196" t="s">
        <v>105</v>
      </c>
      <c r="H94" s="210" t="s">
        <v>106</v>
      </c>
      <c r="I94" s="1"/>
      <c r="J94" s="1"/>
      <c r="K94" s="1"/>
      <c r="L94" s="1"/>
      <c r="M94" s="1"/>
      <c r="N94" s="1"/>
    </row>
    <row r="95" spans="2:45" ht="18.5">
      <c r="B95" s="1"/>
      <c r="C95" s="212" t="s">
        <v>3</v>
      </c>
      <c r="D95" s="197"/>
      <c r="E95" s="191"/>
      <c r="F95" s="191"/>
      <c r="G95" s="198"/>
      <c r="H95" s="193" t="e">
        <f>SUM(H7:H27)/H$91</f>
        <v>#DIV/0!</v>
      </c>
      <c r="I95" s="1"/>
      <c r="J95" s="1"/>
      <c r="K95" s="1"/>
      <c r="L95" s="1"/>
      <c r="M95" s="1"/>
      <c r="N95" s="1"/>
    </row>
    <row r="96" spans="2:45" ht="17.25" customHeight="1">
      <c r="B96" s="1"/>
      <c r="C96" s="213" t="s">
        <v>107</v>
      </c>
      <c r="D96" s="199"/>
      <c r="E96" s="120">
        <v>16</v>
      </c>
      <c r="F96" s="120">
        <f>J91</f>
        <v>0</v>
      </c>
      <c r="G96" s="200">
        <f>F96/E96</f>
        <v>0</v>
      </c>
      <c r="H96" s="243" t="e">
        <f>SUM(H31:H46)/H$91</f>
        <v>#DIV/0!</v>
      </c>
      <c r="I96" s="1"/>
      <c r="J96" s="1"/>
      <c r="K96" s="1"/>
      <c r="L96" s="1"/>
      <c r="M96" s="1"/>
      <c r="N96" s="1"/>
    </row>
    <row r="97" spans="2:14" ht="18.5">
      <c r="B97" s="1"/>
      <c r="C97" s="214" t="s">
        <v>108</v>
      </c>
      <c r="D97" s="201"/>
      <c r="E97" s="121">
        <v>10</v>
      </c>
      <c r="F97" s="121">
        <f>K91</f>
        <v>0</v>
      </c>
      <c r="G97" s="202">
        <f>F97/E97</f>
        <v>0</v>
      </c>
      <c r="H97" s="244" t="e">
        <f>SUM(H49:H61)/H$91</f>
        <v>#DIV/0!</v>
      </c>
      <c r="I97" s="1"/>
      <c r="J97" s="1"/>
      <c r="K97" s="1"/>
      <c r="L97" s="1"/>
      <c r="M97" s="1"/>
      <c r="N97" s="1"/>
    </row>
    <row r="98" spans="2:14" ht="18.5">
      <c r="B98" s="1"/>
      <c r="C98" s="215" t="s">
        <v>109</v>
      </c>
      <c r="D98" s="203"/>
      <c r="E98" s="122">
        <v>15</v>
      </c>
      <c r="F98" s="122">
        <f>L91</f>
        <v>0</v>
      </c>
      <c r="G98" s="204">
        <f>F98/E98</f>
        <v>0</v>
      </c>
      <c r="H98" s="245" t="e">
        <f>SUM(H63:H77)/H$91</f>
        <v>#DIV/0!</v>
      </c>
      <c r="I98" s="1"/>
      <c r="J98" s="1"/>
      <c r="K98" s="1"/>
      <c r="L98" s="1"/>
      <c r="M98" s="1"/>
      <c r="N98" s="1"/>
    </row>
    <row r="99" spans="2:14" ht="18.5">
      <c r="B99" s="1"/>
      <c r="C99" s="216" t="s">
        <v>110</v>
      </c>
      <c r="D99" s="205"/>
      <c r="E99" s="123">
        <v>6</v>
      </c>
      <c r="F99" s="123">
        <f>M91</f>
        <v>0</v>
      </c>
      <c r="G99" s="206">
        <f>F99/E99</f>
        <v>0</v>
      </c>
      <c r="H99" s="246" t="e">
        <f>SUM(H79:H84)/H$91</f>
        <v>#DIV/0!</v>
      </c>
      <c r="I99" s="1"/>
      <c r="J99" s="1"/>
      <c r="K99" s="1"/>
      <c r="L99" s="1"/>
      <c r="M99" s="1"/>
      <c r="N99" s="1"/>
    </row>
    <row r="100" spans="2:14" ht="19" thickBot="1">
      <c r="B100" s="1"/>
      <c r="C100" s="217" t="s">
        <v>111</v>
      </c>
      <c r="D100" s="207"/>
      <c r="E100" s="208">
        <v>5</v>
      </c>
      <c r="F100" s="208">
        <f>N91</f>
        <v>0</v>
      </c>
      <c r="G100" s="209">
        <f>F100/E100</f>
        <v>0</v>
      </c>
      <c r="H100" s="247" t="e">
        <f>SUM(H86:H90)/H$91</f>
        <v>#DIV/0!</v>
      </c>
      <c r="I100" s="1"/>
      <c r="J100" s="1"/>
      <c r="K100" s="1"/>
      <c r="L100" s="1"/>
      <c r="M100" s="1"/>
      <c r="N100" s="1"/>
    </row>
    <row r="101" spans="2:14" ht="16">
      <c r="C101" s="1"/>
      <c r="D101" s="60"/>
      <c r="E101" s="124"/>
      <c r="F101" s="124"/>
      <c r="G101" s="125"/>
      <c r="H101" s="125"/>
      <c r="I101" s="1"/>
    </row>
    <row r="102" spans="2:14" ht="16">
      <c r="C102" s="8" t="s">
        <v>112</v>
      </c>
      <c r="D102" s="126"/>
      <c r="E102" s="127"/>
      <c r="F102" s="127"/>
      <c r="G102" s="128"/>
      <c r="H102" s="129"/>
      <c r="I102" s="1"/>
    </row>
    <row r="103" spans="2:14" ht="16">
      <c r="C103" s="1"/>
      <c r="D103" s="126"/>
      <c r="E103" s="130"/>
      <c r="F103" s="130"/>
      <c r="G103" s="128"/>
      <c r="H103" s="129"/>
      <c r="I103" s="1"/>
    </row>
    <row r="104" spans="2:14" ht="16">
      <c r="C104" s="1"/>
      <c r="D104" s="126"/>
      <c r="E104" s="130"/>
      <c r="F104" s="130"/>
      <c r="G104" s="128"/>
      <c r="H104" s="129"/>
      <c r="I104" s="1"/>
    </row>
    <row r="105" spans="2:14" ht="16">
      <c r="C105" s="1"/>
      <c r="D105" s="126"/>
      <c r="E105" s="130"/>
      <c r="F105" s="130"/>
      <c r="G105" s="128"/>
      <c r="H105" s="129"/>
      <c r="I105" s="1"/>
    </row>
    <row r="106" spans="2:14" ht="16">
      <c r="C106" s="1"/>
      <c r="D106" s="126"/>
      <c r="E106" s="130"/>
      <c r="F106" s="130"/>
      <c r="G106" s="128"/>
      <c r="H106" s="129"/>
      <c r="I106" s="1"/>
    </row>
    <row r="107" spans="2:14" ht="16">
      <c r="C107" s="1"/>
      <c r="D107" s="126"/>
      <c r="E107" s="130"/>
      <c r="F107" s="130"/>
      <c r="G107" s="128"/>
      <c r="H107" s="129"/>
      <c r="I107" s="1"/>
    </row>
    <row r="108" spans="2:14" ht="16">
      <c r="C108" s="1"/>
      <c r="D108" s="126"/>
      <c r="E108" s="130"/>
      <c r="F108" s="130"/>
      <c r="G108" s="128"/>
      <c r="H108" s="129"/>
      <c r="I108" s="1"/>
    </row>
    <row r="109" spans="2:14" ht="16">
      <c r="C109" s="1"/>
      <c r="D109" s="1"/>
      <c r="E109" s="1"/>
      <c r="F109" s="1"/>
      <c r="G109" s="1"/>
      <c r="H109" s="1"/>
      <c r="I109" s="1"/>
    </row>
    <row r="110" spans="2:14" ht="16">
      <c r="C110" s="1"/>
      <c r="D110" s="3"/>
      <c r="E110" s="3"/>
      <c r="F110" s="3"/>
      <c r="G110" s="3"/>
      <c r="H110" s="3"/>
      <c r="I110" s="1"/>
    </row>
    <row r="111" spans="2:14" ht="16">
      <c r="C111" s="1"/>
      <c r="D111" s="3"/>
      <c r="E111" s="3"/>
      <c r="F111" s="3"/>
      <c r="G111" s="3"/>
      <c r="H111" s="3"/>
      <c r="I111" s="1"/>
    </row>
    <row r="175" spans="16:20" ht="14.5">
      <c r="P175" s="131"/>
      <c r="Q175" s="133"/>
      <c r="R175" s="131"/>
      <c r="S175" s="131"/>
      <c r="T175" s="134"/>
    </row>
    <row r="176" spans="16:20">
      <c r="P176" s="132"/>
      <c r="Q176" s="135"/>
      <c r="R176" s="131"/>
      <c r="S176" s="131"/>
      <c r="T176" s="132"/>
    </row>
    <row r="177" spans="16:20">
      <c r="P177" s="131"/>
      <c r="Q177" s="135"/>
      <c r="R177" s="131"/>
      <c r="S177" s="131"/>
      <c r="T177" s="132"/>
    </row>
    <row r="178" spans="16:20">
      <c r="P178" s="131"/>
      <c r="Q178" s="135"/>
      <c r="R178" s="131"/>
      <c r="S178" s="131"/>
      <c r="T178" s="132"/>
    </row>
    <row r="179" spans="16:20">
      <c r="P179" s="131"/>
      <c r="Q179" s="135"/>
      <c r="R179" s="131"/>
      <c r="S179" s="131"/>
      <c r="T179" s="132"/>
    </row>
    <row r="180" spans="16:20">
      <c r="P180" s="131"/>
      <c r="Q180" s="135"/>
      <c r="R180" s="131"/>
      <c r="S180" s="131"/>
      <c r="T180" s="132"/>
    </row>
    <row r="181" spans="16:20">
      <c r="P181" s="132"/>
      <c r="Q181" s="135"/>
      <c r="R181" s="131"/>
      <c r="S181" s="131"/>
      <c r="T181" s="132"/>
    </row>
    <row r="182" spans="16:20">
      <c r="P182" s="131"/>
      <c r="Q182" s="135"/>
      <c r="R182" s="131"/>
      <c r="S182" s="131"/>
      <c r="T182" s="132"/>
    </row>
    <row r="183" spans="16:20">
      <c r="P183" s="132"/>
      <c r="Q183" s="135"/>
      <c r="R183" s="131"/>
      <c r="S183" s="131"/>
      <c r="T183" s="132"/>
    </row>
    <row r="184" spans="16:20" ht="14.5">
      <c r="P184" s="132"/>
      <c r="Q184" s="133"/>
      <c r="R184" s="131"/>
      <c r="S184" s="131"/>
      <c r="T184" s="134"/>
    </row>
    <row r="185" spans="16:20">
      <c r="P185" s="132"/>
      <c r="Q185" s="135"/>
      <c r="R185" s="131"/>
      <c r="S185" s="131"/>
      <c r="T185" s="132"/>
    </row>
    <row r="186" spans="16:20">
      <c r="P186" s="131"/>
      <c r="Q186" s="135"/>
      <c r="R186" s="131"/>
      <c r="S186" s="131"/>
      <c r="T186" s="132"/>
    </row>
    <row r="187" spans="16:20">
      <c r="P187" s="131"/>
      <c r="Q187" s="135"/>
      <c r="R187" s="131"/>
      <c r="S187" s="131"/>
      <c r="T187" s="132"/>
    </row>
    <row r="188" spans="16:20">
      <c r="P188" s="131"/>
      <c r="Q188" s="135"/>
      <c r="R188" s="131"/>
      <c r="S188" s="131"/>
      <c r="T188" s="132"/>
    </row>
    <row r="193" spans="2:20">
      <c r="B193" s="31"/>
      <c r="C193" s="31"/>
      <c r="D193" s="136"/>
      <c r="E193" s="136"/>
      <c r="F193" s="136"/>
      <c r="G193" s="137"/>
      <c r="H193" s="137"/>
      <c r="I193" s="31"/>
      <c r="J193" s="31"/>
      <c r="L193" s="31"/>
    </row>
    <row r="194" spans="2:20">
      <c r="B194" s="31"/>
      <c r="C194" s="31"/>
      <c r="D194" s="136"/>
      <c r="E194" s="136"/>
      <c r="F194" s="136"/>
      <c r="G194" s="137"/>
      <c r="H194" s="137"/>
      <c r="I194" s="31"/>
      <c r="J194" s="31"/>
      <c r="L194" s="31"/>
    </row>
    <row r="195" spans="2:20">
      <c r="B195" s="31"/>
      <c r="C195" s="31"/>
      <c r="D195" s="136"/>
      <c r="E195" s="136"/>
      <c r="F195" s="136"/>
      <c r="G195" s="137"/>
      <c r="H195" s="137"/>
      <c r="I195" s="31"/>
      <c r="J195" s="31"/>
      <c r="L195" s="31"/>
    </row>
    <row r="196" spans="2:20" ht="14.5">
      <c r="B196" s="31"/>
      <c r="C196" s="138"/>
      <c r="D196" s="139"/>
      <c r="E196" s="140"/>
      <c r="F196" s="140"/>
      <c r="G196" s="140"/>
      <c r="H196" s="139"/>
      <c r="I196" s="140"/>
      <c r="J196" s="31"/>
      <c r="L196" s="31"/>
      <c r="P196" s="131"/>
      <c r="Q196" s="133"/>
      <c r="R196" s="131"/>
      <c r="S196" s="131"/>
      <c r="T196" s="134"/>
    </row>
    <row r="197" spans="2:20" ht="14.5">
      <c r="B197" s="31"/>
      <c r="C197" s="141"/>
      <c r="D197" s="142"/>
      <c r="E197" s="143"/>
      <c r="F197" s="143"/>
      <c r="G197" s="144"/>
      <c r="H197" s="31"/>
      <c r="I197" s="145"/>
      <c r="J197" s="31"/>
      <c r="L197" s="31"/>
      <c r="P197" s="131"/>
      <c r="Q197" s="135"/>
      <c r="R197" s="131"/>
      <c r="S197" s="131"/>
      <c r="T197" s="132"/>
    </row>
    <row r="198" spans="2:20">
      <c r="B198" s="31"/>
      <c r="C198" s="31"/>
      <c r="D198" s="31"/>
      <c r="E198" s="31"/>
      <c r="F198" s="31"/>
      <c r="G198" s="31"/>
      <c r="H198" s="31"/>
      <c r="I198" s="31"/>
      <c r="J198" s="31"/>
      <c r="L198" s="31"/>
      <c r="P198" s="131"/>
      <c r="Q198" s="135"/>
      <c r="R198" s="131"/>
      <c r="S198" s="131"/>
      <c r="T198" s="132"/>
    </row>
    <row r="199" spans="2:20" ht="14.5">
      <c r="B199" s="31"/>
      <c r="C199" s="146"/>
      <c r="D199" s="142"/>
      <c r="E199" s="143"/>
      <c r="F199" s="143"/>
      <c r="G199" s="147"/>
      <c r="H199" s="31"/>
      <c r="I199" s="148"/>
      <c r="J199" s="31"/>
      <c r="L199" s="31"/>
      <c r="P199" s="132"/>
      <c r="Q199" s="135"/>
    </row>
    <row r="200" spans="2:20" ht="14.5">
      <c r="B200" s="31"/>
      <c r="C200" s="146"/>
      <c r="D200" s="142"/>
      <c r="E200" s="143"/>
      <c r="F200" s="143"/>
      <c r="G200" s="147"/>
      <c r="H200" s="31"/>
      <c r="I200" s="145"/>
      <c r="J200" s="31"/>
      <c r="L200" s="31"/>
    </row>
    <row r="201" spans="2:20">
      <c r="B201" s="31"/>
      <c r="C201" s="31"/>
      <c r="D201" s="142"/>
      <c r="E201" s="31"/>
      <c r="F201" s="31"/>
      <c r="G201" s="149"/>
      <c r="H201" s="31"/>
      <c r="I201" s="31"/>
      <c r="J201" s="31"/>
      <c r="L201" s="31"/>
    </row>
    <row r="202" spans="2:20">
      <c r="B202" s="31"/>
      <c r="C202" s="31"/>
      <c r="D202" s="142"/>
      <c r="E202" s="31"/>
      <c r="F202" s="31"/>
      <c r="G202" s="149"/>
      <c r="H202" s="31"/>
      <c r="I202" s="31"/>
      <c r="J202" s="31"/>
      <c r="L202" s="31"/>
    </row>
    <row r="203" spans="2:20" ht="14.5">
      <c r="B203" s="31"/>
      <c r="C203" s="31"/>
      <c r="D203" s="142"/>
      <c r="E203" s="31"/>
      <c r="F203" s="31"/>
      <c r="G203" s="149"/>
      <c r="H203" s="31"/>
      <c r="I203" s="31"/>
      <c r="J203" s="31"/>
      <c r="L203" s="31"/>
      <c r="P203" s="132"/>
      <c r="Q203" s="133"/>
      <c r="R203" s="131"/>
      <c r="S203" s="131"/>
      <c r="T203" s="134"/>
    </row>
    <row r="204" spans="2:20" ht="14.5">
      <c r="B204" s="31"/>
      <c r="C204" s="31"/>
      <c r="D204" s="31"/>
      <c r="E204" s="31"/>
      <c r="F204" s="31"/>
      <c r="G204" s="31"/>
      <c r="H204" s="31"/>
      <c r="I204" s="31"/>
      <c r="J204" s="31"/>
      <c r="L204" s="31"/>
      <c r="P204" s="137"/>
      <c r="Q204" s="150"/>
      <c r="R204" s="131"/>
      <c r="S204" s="131"/>
      <c r="T204" s="134"/>
    </row>
    <row r="205" spans="2:20">
      <c r="B205" s="31"/>
      <c r="C205" s="31"/>
      <c r="D205" s="31"/>
      <c r="E205" s="31"/>
      <c r="F205" s="31"/>
      <c r="G205" s="149"/>
      <c r="H205" s="31"/>
      <c r="I205" s="31"/>
      <c r="J205" s="31"/>
      <c r="L205" s="31"/>
      <c r="P205" s="137"/>
      <c r="Q205" s="150"/>
      <c r="R205" s="131"/>
      <c r="S205" s="131"/>
      <c r="T205" s="132"/>
    </row>
    <row r="206" spans="2:20">
      <c r="B206" s="31"/>
      <c r="C206" s="31"/>
      <c r="D206" s="142"/>
      <c r="E206" s="31"/>
      <c r="F206" s="31"/>
      <c r="G206" s="149"/>
      <c r="H206" s="31"/>
      <c r="I206" s="146"/>
      <c r="J206" s="31"/>
      <c r="L206" s="146"/>
      <c r="P206" s="137"/>
      <c r="Q206" s="146"/>
      <c r="R206" s="131"/>
      <c r="S206" s="131"/>
      <c r="T206" s="132"/>
    </row>
    <row r="207" spans="2:20">
      <c r="B207" s="31"/>
      <c r="C207" s="31"/>
      <c r="D207" s="31"/>
      <c r="E207" s="31"/>
      <c r="F207" s="31"/>
      <c r="G207" s="149"/>
      <c r="H207" s="31"/>
      <c r="I207" s="31"/>
      <c r="J207" s="31"/>
      <c r="L207" s="31"/>
      <c r="P207" s="137"/>
      <c r="Q207" s="150"/>
      <c r="R207" s="131"/>
      <c r="S207" s="131"/>
      <c r="T207" s="132"/>
    </row>
    <row r="208" spans="2:20" ht="13">
      <c r="B208" s="31"/>
      <c r="C208" s="141"/>
      <c r="D208" s="142"/>
      <c r="E208" s="143"/>
      <c r="F208" s="143"/>
      <c r="G208" s="144"/>
      <c r="H208" s="31"/>
      <c r="I208" s="31"/>
      <c r="J208" s="31"/>
      <c r="L208" s="31"/>
      <c r="P208" s="132"/>
      <c r="R208" s="131"/>
      <c r="S208" s="131"/>
      <c r="T208" s="132"/>
    </row>
    <row r="209" spans="2:20" ht="14.5">
      <c r="B209" s="31"/>
      <c r="C209" s="146"/>
      <c r="D209" s="142"/>
      <c r="E209" s="143"/>
      <c r="F209" s="143"/>
      <c r="G209" s="147"/>
      <c r="H209" s="31"/>
      <c r="I209" s="31"/>
      <c r="J209" s="31"/>
      <c r="L209" s="31"/>
      <c r="P209" s="132"/>
      <c r="Q209" s="133"/>
      <c r="R209" s="131"/>
      <c r="S209" s="131"/>
      <c r="T209" s="134"/>
    </row>
    <row r="210" spans="2:20" ht="14.5">
      <c r="B210" s="31"/>
      <c r="C210" s="146"/>
      <c r="D210" s="142"/>
      <c r="E210" s="143"/>
      <c r="F210" s="143"/>
      <c r="G210" s="147"/>
      <c r="H210" s="31"/>
      <c r="I210" s="138"/>
      <c r="J210" s="31"/>
      <c r="L210" s="31"/>
      <c r="P210" s="132"/>
      <c r="Q210" s="135"/>
      <c r="R210" s="131"/>
      <c r="S210" s="131"/>
      <c r="T210" s="134"/>
    </row>
    <row r="211" spans="2:20" ht="14.5">
      <c r="B211" s="31"/>
      <c r="C211" s="146"/>
      <c r="D211" s="142"/>
      <c r="E211" s="151"/>
      <c r="F211" s="151"/>
      <c r="G211" s="147"/>
      <c r="H211" s="31"/>
      <c r="I211" s="31"/>
      <c r="J211" s="31"/>
      <c r="L211" s="31"/>
      <c r="P211" s="132"/>
      <c r="Q211" s="135"/>
    </row>
    <row r="212" spans="2:20" ht="14.5">
      <c r="B212" s="31"/>
      <c r="C212" s="146"/>
      <c r="D212" s="142"/>
      <c r="E212" s="143"/>
      <c r="F212" s="143"/>
      <c r="G212" s="147"/>
      <c r="H212" s="31"/>
      <c r="I212" s="31"/>
      <c r="J212" s="31"/>
      <c r="L212" s="31"/>
      <c r="P212" s="132"/>
      <c r="Q212" s="135"/>
    </row>
    <row r="213" spans="2:20" ht="14.5">
      <c r="B213" s="31"/>
      <c r="C213" s="31"/>
      <c r="D213" s="142"/>
      <c r="E213" s="31"/>
      <c r="F213" s="31"/>
      <c r="G213" s="149"/>
      <c r="H213" s="31"/>
      <c r="I213" s="138"/>
      <c r="J213" s="31"/>
      <c r="L213" s="31"/>
      <c r="P213" s="132"/>
    </row>
    <row r="214" spans="2:20" ht="14.5">
      <c r="B214" s="31"/>
      <c r="C214" s="31"/>
      <c r="D214" s="31"/>
      <c r="E214" s="31"/>
      <c r="F214" s="31"/>
      <c r="G214" s="149"/>
      <c r="H214" s="31"/>
      <c r="I214" s="138"/>
      <c r="J214" s="31"/>
      <c r="L214" s="31"/>
      <c r="P214" s="132"/>
      <c r="T214" s="132"/>
    </row>
    <row r="215" spans="2:20" ht="14.5">
      <c r="B215" s="31"/>
      <c r="C215" s="31"/>
      <c r="D215" s="142"/>
      <c r="E215" s="31"/>
      <c r="F215" s="31"/>
      <c r="G215" s="149"/>
      <c r="H215" s="31"/>
      <c r="I215" s="138"/>
      <c r="J215" s="31"/>
      <c r="L215" s="31"/>
      <c r="P215" s="131"/>
      <c r="Q215" s="133"/>
      <c r="R215" s="131"/>
      <c r="S215" s="131"/>
      <c r="T215" s="134"/>
    </row>
    <row r="216" spans="2:20">
      <c r="B216" s="31"/>
      <c r="C216" s="31"/>
      <c r="D216" s="31"/>
      <c r="E216" s="31"/>
      <c r="F216" s="31"/>
      <c r="G216" s="149"/>
      <c r="H216" s="31"/>
      <c r="I216" s="31"/>
      <c r="J216" s="31"/>
      <c r="L216" s="31"/>
      <c r="P216" s="132"/>
      <c r="Q216" s="135"/>
      <c r="R216" s="131"/>
      <c r="S216" s="131"/>
      <c r="T216" s="132"/>
    </row>
    <row r="217" spans="2:20" ht="14.5">
      <c r="B217" s="31"/>
      <c r="C217" s="31"/>
      <c r="D217" s="142"/>
      <c r="E217" s="31"/>
      <c r="F217" s="31"/>
      <c r="G217" s="149"/>
      <c r="H217" s="31"/>
      <c r="I217" s="138"/>
      <c r="J217" s="31"/>
      <c r="L217" s="31"/>
      <c r="P217" s="132"/>
      <c r="Q217" s="135"/>
      <c r="R217" s="131"/>
      <c r="S217" s="131"/>
    </row>
    <row r="218" spans="2:20">
      <c r="B218" s="31"/>
      <c r="C218" s="31"/>
      <c r="D218" s="142"/>
      <c r="E218" s="146"/>
      <c r="F218" s="146"/>
      <c r="G218" s="149"/>
      <c r="H218" s="31"/>
      <c r="I218" s="146"/>
      <c r="J218" s="31"/>
      <c r="L218" s="146"/>
      <c r="P218" s="132"/>
      <c r="Q218" s="135"/>
      <c r="R218" s="131"/>
      <c r="S218" s="131"/>
    </row>
    <row r="219" spans="2:20" ht="14.5">
      <c r="B219" s="31"/>
      <c r="C219" s="31"/>
      <c r="D219" s="142"/>
      <c r="E219" s="146"/>
      <c r="F219" s="146"/>
      <c r="G219" s="149"/>
      <c r="H219" s="31"/>
      <c r="I219" s="138"/>
      <c r="J219" s="31"/>
      <c r="L219" s="31"/>
      <c r="P219" s="132"/>
      <c r="Q219" s="135"/>
    </row>
    <row r="220" spans="2:20">
      <c r="B220" s="31"/>
      <c r="C220" s="31"/>
      <c r="D220" s="142"/>
      <c r="E220" s="146"/>
      <c r="F220" s="146"/>
      <c r="G220" s="149"/>
      <c r="H220" s="31"/>
      <c r="I220" s="31"/>
      <c r="J220" s="31"/>
      <c r="L220" s="31"/>
    </row>
    <row r="221" spans="2:20">
      <c r="B221" s="31"/>
      <c r="C221" s="31"/>
      <c r="D221" s="142"/>
      <c r="E221" s="146"/>
      <c r="F221" s="146"/>
      <c r="G221" s="149"/>
      <c r="H221" s="31"/>
      <c r="I221" s="31"/>
      <c r="J221" s="31"/>
      <c r="L221" s="31"/>
    </row>
    <row r="222" spans="2:20">
      <c r="B222" s="31"/>
      <c r="C222" s="31"/>
      <c r="D222" s="31"/>
      <c r="E222" s="31"/>
      <c r="F222" s="31"/>
      <c r="G222" s="31"/>
      <c r="H222" s="31"/>
      <c r="I222" s="31"/>
      <c r="J222" s="31"/>
      <c r="L222" s="31"/>
    </row>
    <row r="223" spans="2:20">
      <c r="B223" s="31"/>
      <c r="C223" s="31"/>
      <c r="D223" s="31"/>
      <c r="E223" s="31"/>
      <c r="F223" s="31"/>
      <c r="G223" s="31"/>
      <c r="H223" s="31"/>
      <c r="I223" s="31"/>
      <c r="J223" s="31"/>
      <c r="L223" s="31"/>
    </row>
    <row r="224" spans="2:20">
      <c r="B224" s="31"/>
      <c r="C224" s="31"/>
      <c r="D224" s="31"/>
      <c r="E224" s="31"/>
      <c r="F224" s="31"/>
      <c r="G224" s="31"/>
      <c r="H224" s="31"/>
      <c r="I224" s="31"/>
      <c r="J224" s="31"/>
      <c r="L224" s="31"/>
    </row>
    <row r="225" spans="2:20">
      <c r="B225" s="31"/>
      <c r="C225" s="31"/>
      <c r="D225" s="31"/>
      <c r="E225" s="31"/>
      <c r="F225" s="31"/>
      <c r="G225" s="31"/>
      <c r="H225" s="31"/>
      <c r="I225" s="31"/>
      <c r="J225" s="31"/>
      <c r="L225" s="31"/>
    </row>
    <row r="226" spans="2:20" ht="13">
      <c r="B226" s="31"/>
      <c r="C226" s="141"/>
      <c r="D226" s="142"/>
      <c r="E226" s="143"/>
      <c r="F226" s="143"/>
      <c r="G226" s="144"/>
      <c r="H226" s="31"/>
      <c r="I226" s="31"/>
      <c r="J226" s="31"/>
      <c r="L226" s="31"/>
      <c r="P226" s="137"/>
      <c r="Q226" s="152"/>
      <c r="R226" s="131"/>
      <c r="S226" s="131"/>
      <c r="T226" s="132"/>
    </row>
    <row r="227" spans="2:20" ht="14.5">
      <c r="B227" s="31"/>
      <c r="C227" s="146"/>
      <c r="D227" s="142"/>
      <c r="E227" s="143"/>
      <c r="F227" s="143"/>
      <c r="G227" s="147"/>
      <c r="H227" s="31"/>
      <c r="I227" s="31"/>
      <c r="J227" s="31"/>
      <c r="L227" s="31"/>
      <c r="P227" s="137"/>
      <c r="Q227" s="152"/>
      <c r="R227" s="131"/>
      <c r="S227" s="131"/>
      <c r="T227" s="132"/>
    </row>
    <row r="228" spans="2:20" ht="14.5">
      <c r="B228" s="31"/>
      <c r="C228" s="146"/>
      <c r="D228" s="142"/>
      <c r="E228" s="143"/>
      <c r="F228" s="143"/>
      <c r="G228" s="147"/>
      <c r="H228" s="31"/>
      <c r="I228" s="31"/>
      <c r="J228" s="31"/>
      <c r="L228" s="31"/>
      <c r="P228" s="137"/>
      <c r="Q228" s="152"/>
      <c r="R228" s="131"/>
      <c r="S228" s="131"/>
      <c r="T228" s="132"/>
    </row>
    <row r="229" spans="2:20" ht="14.5">
      <c r="B229" s="31"/>
      <c r="C229" s="138"/>
      <c r="D229" s="142"/>
      <c r="E229" s="143"/>
      <c r="F229" s="143"/>
      <c r="G229" s="147"/>
      <c r="H229" s="31"/>
      <c r="I229" s="138"/>
      <c r="J229" s="31"/>
      <c r="L229" s="31"/>
      <c r="P229" s="137"/>
      <c r="Q229" s="152"/>
      <c r="R229" s="131"/>
      <c r="S229" s="131"/>
      <c r="T229" s="132"/>
    </row>
    <row r="230" spans="2:20">
      <c r="B230" s="31"/>
      <c r="C230" s="31"/>
      <c r="D230" s="31"/>
      <c r="E230" s="31"/>
      <c r="F230" s="31"/>
      <c r="G230" s="31"/>
      <c r="H230" s="31"/>
      <c r="I230" s="31"/>
      <c r="J230" s="31"/>
      <c r="L230" s="31"/>
      <c r="P230" s="137"/>
      <c r="Q230" s="152"/>
      <c r="R230" s="131"/>
      <c r="S230" s="131"/>
      <c r="T230" s="132"/>
    </row>
    <row r="231" spans="2:20" ht="14.5">
      <c r="B231" s="31"/>
      <c r="C231" s="31"/>
      <c r="D231" s="142"/>
      <c r="E231" s="31"/>
      <c r="F231" s="31"/>
      <c r="G231" s="31"/>
      <c r="H231" s="31"/>
      <c r="I231" s="138"/>
      <c r="J231" s="31"/>
      <c r="L231" s="31"/>
      <c r="P231" s="137"/>
      <c r="Q231" s="152"/>
      <c r="R231" s="131"/>
      <c r="S231" s="131"/>
      <c r="T231" s="132"/>
    </row>
    <row r="232" spans="2:20">
      <c r="B232" s="31"/>
      <c r="C232" s="31"/>
      <c r="D232" s="142"/>
      <c r="E232" s="31"/>
      <c r="F232" s="31"/>
      <c r="G232" s="31"/>
      <c r="H232" s="31"/>
      <c r="I232" s="31"/>
      <c r="J232" s="31"/>
      <c r="L232" s="31"/>
      <c r="P232" s="137"/>
      <c r="Q232" s="152"/>
      <c r="R232" s="131"/>
      <c r="S232" s="131"/>
      <c r="T232" s="132"/>
    </row>
    <row r="233" spans="2:20">
      <c r="B233" s="31"/>
      <c r="C233" s="31"/>
      <c r="D233" s="31"/>
      <c r="E233" s="31"/>
      <c r="F233" s="31"/>
      <c r="G233" s="31"/>
      <c r="H233" s="31"/>
      <c r="I233" s="31"/>
      <c r="J233" s="31"/>
      <c r="L233" s="31"/>
      <c r="P233" s="137"/>
      <c r="Q233" s="152"/>
      <c r="R233" s="131"/>
      <c r="S233" s="131"/>
      <c r="T233" s="132"/>
    </row>
    <row r="234" spans="2:20" ht="14.5">
      <c r="B234" s="31"/>
      <c r="C234" s="31"/>
      <c r="D234" s="142"/>
      <c r="E234" s="31"/>
      <c r="F234" s="31"/>
      <c r="G234" s="31"/>
      <c r="H234" s="31"/>
      <c r="I234" s="138"/>
      <c r="J234" s="31"/>
      <c r="L234" s="31"/>
      <c r="P234" s="132"/>
      <c r="R234" s="131"/>
      <c r="S234" s="131"/>
      <c r="T234" s="132"/>
    </row>
    <row r="235" spans="2:20">
      <c r="B235" s="31"/>
      <c r="C235" s="31"/>
      <c r="D235" s="31"/>
      <c r="E235" s="31"/>
      <c r="F235" s="31"/>
      <c r="G235" s="31"/>
      <c r="H235" s="31"/>
      <c r="I235" s="31"/>
      <c r="J235" s="31"/>
      <c r="L235" s="31"/>
      <c r="P235" s="132"/>
      <c r="R235" s="131"/>
      <c r="S235" s="131"/>
      <c r="T235" s="132"/>
    </row>
    <row r="236" spans="2:20" ht="14.5">
      <c r="B236" s="31"/>
      <c r="C236" s="31"/>
      <c r="D236" s="142"/>
      <c r="E236" s="31"/>
      <c r="F236" s="31"/>
      <c r="G236" s="31"/>
      <c r="H236" s="31"/>
      <c r="I236" s="138"/>
      <c r="J236" s="31"/>
      <c r="L236" s="31"/>
      <c r="R236" s="131"/>
      <c r="S236" s="131"/>
      <c r="T236" s="132"/>
    </row>
    <row r="237" spans="2:20">
      <c r="B237" s="31"/>
      <c r="C237" s="31"/>
      <c r="D237" s="142"/>
      <c r="E237" s="31"/>
      <c r="F237" s="31"/>
      <c r="G237" s="31"/>
      <c r="H237" s="31"/>
      <c r="I237" s="31"/>
      <c r="J237" s="31"/>
      <c r="L237" s="31"/>
      <c r="R237" s="131"/>
      <c r="S237" s="131"/>
      <c r="T237" s="132"/>
    </row>
    <row r="238" spans="2:20">
      <c r="B238" s="31"/>
      <c r="C238" s="31"/>
      <c r="D238" s="31"/>
      <c r="E238" s="31"/>
      <c r="F238" s="31"/>
      <c r="G238" s="31"/>
      <c r="H238" s="31"/>
      <c r="I238" s="31"/>
      <c r="J238" s="31"/>
      <c r="L238" s="31"/>
      <c r="R238" s="131"/>
      <c r="S238" s="131"/>
      <c r="T238" s="132"/>
    </row>
    <row r="239" spans="2:20" ht="13">
      <c r="B239" s="31"/>
      <c r="C239" s="141"/>
      <c r="D239" s="142"/>
      <c r="E239" s="143"/>
      <c r="F239" s="143"/>
      <c r="G239" s="144"/>
      <c r="H239" s="31"/>
      <c r="I239" s="31"/>
      <c r="J239" s="31"/>
      <c r="L239" s="31"/>
      <c r="R239" s="131"/>
      <c r="S239" s="131"/>
      <c r="T239" s="132"/>
    </row>
    <row r="240" spans="2:20" ht="14.5">
      <c r="B240" s="31"/>
      <c r="C240" s="138"/>
      <c r="D240" s="142"/>
      <c r="E240" s="143"/>
      <c r="F240" s="143"/>
      <c r="G240" s="147"/>
      <c r="H240" s="31"/>
      <c r="I240" s="31"/>
      <c r="J240" s="31"/>
      <c r="L240" s="31"/>
      <c r="R240" s="131"/>
      <c r="S240" s="131"/>
      <c r="T240" s="132"/>
    </row>
    <row r="241" spans="2:20" ht="14.5">
      <c r="B241" s="31"/>
      <c r="C241" s="146"/>
      <c r="D241" s="142"/>
      <c r="E241" s="143"/>
      <c r="F241" s="143"/>
      <c r="G241" s="147"/>
      <c r="H241" s="31"/>
      <c r="I241" s="31"/>
      <c r="J241" s="31"/>
      <c r="L241" s="31"/>
      <c r="P241" s="132"/>
      <c r="R241" s="131"/>
      <c r="S241" s="131"/>
      <c r="T241" s="132"/>
    </row>
    <row r="242" spans="2:20" ht="14.5">
      <c r="B242" s="31"/>
      <c r="C242" s="138"/>
      <c r="D242" s="142"/>
      <c r="E242" s="143"/>
      <c r="F242" s="143"/>
      <c r="G242" s="149"/>
      <c r="H242" s="31"/>
      <c r="I242" s="31"/>
      <c r="J242" s="31"/>
      <c r="L242" s="31"/>
      <c r="P242" s="132"/>
      <c r="R242" s="131"/>
      <c r="S242" s="131"/>
      <c r="T242" s="132"/>
    </row>
    <row r="243" spans="2:20" ht="13">
      <c r="B243" s="31"/>
      <c r="C243" s="141"/>
      <c r="D243" s="142"/>
      <c r="E243" s="143"/>
      <c r="F243" s="143"/>
      <c r="G243" s="144"/>
      <c r="H243" s="31"/>
      <c r="I243" s="31"/>
      <c r="J243" s="31"/>
      <c r="L243" s="31"/>
      <c r="P243" s="132"/>
      <c r="Q243" s="133"/>
      <c r="R243" s="131"/>
      <c r="S243" s="131"/>
      <c r="T243" s="132"/>
    </row>
    <row r="244" spans="2:20" ht="14.5">
      <c r="B244" s="31"/>
      <c r="C244" s="146"/>
      <c r="D244" s="142"/>
      <c r="E244" s="143"/>
      <c r="F244" s="143"/>
      <c r="G244" s="147"/>
      <c r="H244" s="31"/>
      <c r="I244" s="31"/>
      <c r="J244" s="31"/>
      <c r="L244" s="31"/>
      <c r="P244" s="132"/>
      <c r="Q244" s="135"/>
      <c r="R244" s="131"/>
      <c r="S244" s="131"/>
      <c r="T244" s="132"/>
    </row>
    <row r="245" spans="2:20" ht="14.5">
      <c r="B245" s="31"/>
      <c r="C245" s="138"/>
      <c r="D245" s="142"/>
      <c r="E245" s="143"/>
      <c r="F245" s="143"/>
      <c r="G245" s="147"/>
      <c r="H245" s="31"/>
      <c r="I245" s="31"/>
      <c r="J245" s="31"/>
      <c r="L245" s="31"/>
      <c r="P245" s="132"/>
      <c r="Q245" s="135"/>
      <c r="R245" s="131"/>
      <c r="S245" s="131"/>
      <c r="T245" s="132"/>
    </row>
    <row r="246" spans="2:20">
      <c r="B246" s="31"/>
      <c r="C246" s="31"/>
      <c r="D246" s="142"/>
      <c r="E246" s="31"/>
      <c r="F246" s="31"/>
      <c r="G246" s="149"/>
      <c r="H246" s="31"/>
      <c r="I246" s="31"/>
      <c r="J246" s="31"/>
      <c r="L246" s="31"/>
      <c r="P246" s="132"/>
      <c r="Q246" s="135"/>
      <c r="R246" s="131"/>
      <c r="S246" s="131"/>
      <c r="T246" s="132"/>
    </row>
    <row r="247" spans="2:20">
      <c r="B247" s="31"/>
      <c r="C247" s="31"/>
      <c r="D247" s="31"/>
      <c r="E247" s="31"/>
      <c r="F247" s="31"/>
      <c r="G247" s="149"/>
      <c r="H247" s="31"/>
      <c r="I247" s="31"/>
      <c r="J247" s="31"/>
      <c r="L247" s="31"/>
      <c r="P247" s="132"/>
      <c r="Q247" s="135"/>
      <c r="R247" s="131"/>
      <c r="S247" s="131"/>
      <c r="T247" s="132"/>
    </row>
    <row r="248" spans="2:20" ht="13">
      <c r="B248" s="31"/>
      <c r="C248" s="141"/>
      <c r="D248" s="142"/>
      <c r="E248" s="143"/>
      <c r="F248" s="143"/>
      <c r="G248" s="144"/>
      <c r="H248" s="31"/>
      <c r="I248" s="31"/>
      <c r="J248" s="31"/>
      <c r="L248" s="31"/>
      <c r="P248" s="132"/>
      <c r="Q248" s="135"/>
      <c r="R248" s="131"/>
      <c r="S248" s="131"/>
      <c r="T248" s="132"/>
    </row>
    <row r="249" spans="2:20">
      <c r="B249" s="31"/>
      <c r="C249" s="31"/>
      <c r="D249" s="142"/>
      <c r="E249" s="31"/>
      <c r="F249" s="31"/>
      <c r="G249" s="149"/>
      <c r="H249" s="31"/>
      <c r="I249" s="31"/>
      <c r="J249" s="31"/>
      <c r="L249" s="31"/>
      <c r="P249" s="132"/>
      <c r="Q249" s="135"/>
      <c r="R249" s="131"/>
      <c r="S249" s="131"/>
      <c r="T249" s="132"/>
    </row>
    <row r="250" spans="2:20">
      <c r="B250" s="31"/>
      <c r="C250" s="31"/>
      <c r="D250" s="142"/>
      <c r="E250" s="31"/>
      <c r="F250" s="31"/>
      <c r="G250" s="149"/>
      <c r="H250" s="31"/>
      <c r="I250" s="31"/>
      <c r="J250" s="31"/>
      <c r="L250" s="31"/>
      <c r="P250" s="132"/>
      <c r="Q250" s="135"/>
      <c r="R250" s="131"/>
      <c r="S250" s="131"/>
      <c r="T250" s="132"/>
    </row>
    <row r="251" spans="2:20">
      <c r="B251" s="31"/>
      <c r="C251" s="31"/>
      <c r="D251" s="142"/>
      <c r="E251" s="31"/>
      <c r="F251" s="31"/>
      <c r="G251" s="149"/>
      <c r="H251" s="31"/>
      <c r="I251" s="31"/>
      <c r="J251" s="31"/>
      <c r="L251" s="31"/>
      <c r="Q251" s="135"/>
      <c r="R251" s="131"/>
      <c r="S251" s="131"/>
      <c r="T251" s="132"/>
    </row>
    <row r="252" spans="2:20">
      <c r="B252" s="31"/>
      <c r="C252" s="31"/>
      <c r="D252" s="142"/>
      <c r="E252" s="31"/>
      <c r="F252" s="31"/>
      <c r="G252" s="149"/>
      <c r="H252" s="31"/>
      <c r="I252" s="31"/>
      <c r="J252" s="31"/>
      <c r="L252" s="31"/>
    </row>
    <row r="253" spans="2:20">
      <c r="B253" s="31"/>
      <c r="C253" s="31"/>
      <c r="D253" s="142"/>
      <c r="E253" s="31"/>
      <c r="F253" s="31"/>
      <c r="G253" s="149"/>
      <c r="H253" s="31"/>
      <c r="I253" s="31"/>
      <c r="J253" s="31"/>
      <c r="L253" s="31"/>
    </row>
    <row r="254" spans="2:20" ht="13">
      <c r="B254" s="31"/>
      <c r="C254" s="141"/>
      <c r="D254" s="142"/>
      <c r="E254" s="143"/>
      <c r="F254" s="143"/>
      <c r="G254" s="144"/>
      <c r="H254" s="31"/>
      <c r="I254" s="31"/>
      <c r="J254" s="31"/>
      <c r="L254" s="31"/>
    </row>
    <row r="255" spans="2:20">
      <c r="B255" s="31"/>
      <c r="C255" s="31"/>
      <c r="D255" s="142"/>
      <c r="E255" s="31"/>
      <c r="F255" s="31"/>
      <c r="G255" s="149"/>
      <c r="H255" s="31"/>
      <c r="I255" s="31"/>
      <c r="J255" s="31"/>
      <c r="L255" s="31"/>
    </row>
    <row r="256" spans="2:20">
      <c r="B256" s="31"/>
      <c r="C256" s="31"/>
      <c r="D256" s="142"/>
      <c r="E256" s="31"/>
      <c r="F256" s="31"/>
      <c r="G256" s="149"/>
      <c r="H256" s="31"/>
      <c r="I256" s="31"/>
      <c r="J256" s="31"/>
      <c r="L256" s="31"/>
    </row>
    <row r="257" spans="2:12">
      <c r="B257" s="31"/>
      <c r="C257" s="31"/>
      <c r="D257" s="142"/>
      <c r="E257" s="31"/>
      <c r="F257" s="31"/>
      <c r="G257" s="149"/>
      <c r="H257" s="31"/>
      <c r="I257" s="31"/>
      <c r="J257" s="31"/>
      <c r="L257" s="31"/>
    </row>
    <row r="258" spans="2:12">
      <c r="B258" s="31"/>
      <c r="C258" s="31"/>
      <c r="D258" s="142"/>
      <c r="E258" s="31"/>
      <c r="F258" s="31"/>
      <c r="G258" s="149"/>
      <c r="H258" s="31"/>
      <c r="I258" s="31"/>
      <c r="J258" s="31"/>
      <c r="L258" s="31"/>
    </row>
    <row r="259" spans="2:12">
      <c r="B259" s="31"/>
      <c r="C259" s="31"/>
      <c r="D259" s="142"/>
      <c r="E259" s="31"/>
      <c r="F259" s="31"/>
      <c r="G259" s="149"/>
      <c r="H259" s="31"/>
      <c r="I259" s="31"/>
      <c r="J259" s="31"/>
      <c r="L259" s="31"/>
    </row>
    <row r="260" spans="2:12" ht="13">
      <c r="B260" s="31"/>
      <c r="C260" s="141"/>
      <c r="D260" s="142"/>
      <c r="E260" s="143"/>
      <c r="F260" s="143"/>
      <c r="G260" s="144"/>
      <c r="H260" s="31"/>
      <c r="I260" s="31"/>
      <c r="J260" s="31"/>
      <c r="L260" s="31"/>
    </row>
    <row r="261" spans="2:12">
      <c r="B261" s="31"/>
      <c r="C261" s="31"/>
      <c r="D261" s="142"/>
      <c r="E261" s="31"/>
      <c r="F261" s="31"/>
      <c r="G261" s="149"/>
      <c r="H261" s="31"/>
      <c r="I261" s="31"/>
      <c r="J261" s="31"/>
      <c r="L261" s="31"/>
    </row>
    <row r="262" spans="2:12">
      <c r="B262" s="31"/>
      <c r="C262" s="31"/>
      <c r="D262" s="142"/>
      <c r="E262" s="31"/>
      <c r="F262" s="31"/>
      <c r="G262" s="149"/>
      <c r="H262" s="31"/>
      <c r="I262" s="31"/>
      <c r="J262" s="31"/>
      <c r="L262" s="31"/>
    </row>
    <row r="263" spans="2:12">
      <c r="B263" s="31"/>
      <c r="C263" s="31"/>
      <c r="D263" s="142"/>
      <c r="E263" s="31"/>
      <c r="F263" s="31"/>
      <c r="G263" s="149"/>
      <c r="H263" s="31"/>
      <c r="I263" s="31"/>
      <c r="J263" s="31"/>
      <c r="L263" s="31"/>
    </row>
    <row r="264" spans="2:12" ht="13">
      <c r="B264" s="31"/>
      <c r="C264" s="141"/>
      <c r="D264" s="142"/>
      <c r="E264" s="143"/>
      <c r="F264" s="143"/>
      <c r="G264" s="144"/>
      <c r="H264" s="31"/>
      <c r="I264" s="31"/>
      <c r="J264" s="31"/>
      <c r="L264" s="31"/>
    </row>
    <row r="265" spans="2:12">
      <c r="B265" s="31"/>
      <c r="C265" s="31"/>
      <c r="D265" s="142"/>
      <c r="E265" s="31"/>
      <c r="F265" s="31"/>
      <c r="G265" s="149"/>
      <c r="H265" s="31"/>
      <c r="I265" s="31"/>
      <c r="J265" s="31"/>
      <c r="L265" s="31"/>
    </row>
    <row r="266" spans="2:12">
      <c r="B266" s="31"/>
      <c r="C266" s="31"/>
      <c r="D266" s="142"/>
      <c r="E266" s="31"/>
      <c r="F266" s="31"/>
      <c r="G266" s="149"/>
      <c r="H266" s="31"/>
      <c r="I266" s="31"/>
      <c r="J266" s="31"/>
      <c r="L266" s="31"/>
    </row>
    <row r="267" spans="2:12">
      <c r="B267" s="31"/>
      <c r="C267" s="31"/>
      <c r="D267" s="31"/>
      <c r="E267" s="31"/>
      <c r="F267" s="31"/>
      <c r="G267" s="149"/>
      <c r="H267" s="31"/>
      <c r="I267" s="31"/>
      <c r="J267" s="31"/>
      <c r="L267" s="31"/>
    </row>
    <row r="268" spans="2:12" ht="13">
      <c r="B268" s="31"/>
      <c r="C268" s="141"/>
      <c r="D268" s="142"/>
      <c r="E268" s="143"/>
      <c r="F268" s="143"/>
      <c r="G268" s="144"/>
      <c r="H268" s="31"/>
      <c r="I268" s="31"/>
      <c r="J268" s="31"/>
      <c r="L268" s="31"/>
    </row>
    <row r="269" spans="2:12">
      <c r="B269" s="31"/>
      <c r="C269" s="31"/>
      <c r="D269" s="153"/>
      <c r="E269" s="140"/>
      <c r="F269" s="140"/>
      <c r="G269" s="140"/>
      <c r="H269" s="31"/>
      <c r="I269" s="31"/>
      <c r="J269" s="31"/>
      <c r="L269" s="31"/>
    </row>
    <row r="270" spans="2:12" ht="14.5">
      <c r="B270" s="31"/>
      <c r="C270" s="141"/>
      <c r="D270" s="142"/>
      <c r="E270" s="154"/>
      <c r="F270" s="154"/>
      <c r="G270" s="144"/>
      <c r="H270" s="139"/>
      <c r="I270" s="31"/>
      <c r="J270" s="31"/>
      <c r="L270" s="31"/>
    </row>
    <row r="271" spans="2:12" ht="14.5">
      <c r="B271" s="31"/>
      <c r="C271" s="141"/>
      <c r="D271" s="155"/>
      <c r="E271" s="143"/>
      <c r="F271" s="143"/>
      <c r="G271" s="144"/>
      <c r="H271" s="145"/>
      <c r="I271" s="31"/>
      <c r="J271" s="31"/>
      <c r="L271" s="31"/>
    </row>
    <row r="272" spans="2:12" ht="13">
      <c r="B272" s="31"/>
      <c r="C272" s="141"/>
      <c r="D272" s="142"/>
      <c r="E272" s="143"/>
      <c r="F272" s="143"/>
      <c r="G272" s="144"/>
      <c r="H272" s="31"/>
      <c r="I272" s="31"/>
      <c r="J272" s="31"/>
      <c r="L272" s="31"/>
    </row>
    <row r="273" spans="2:12" ht="14.5">
      <c r="B273" s="31"/>
      <c r="C273" s="141"/>
      <c r="D273" s="142"/>
      <c r="E273" s="143"/>
      <c r="F273" s="143"/>
      <c r="G273" s="144"/>
      <c r="H273" s="145"/>
      <c r="I273" s="31"/>
      <c r="J273" s="31"/>
      <c r="L273" s="31"/>
    </row>
    <row r="274" spans="2:12" ht="13">
      <c r="B274" s="31"/>
      <c r="C274" s="141"/>
      <c r="D274" s="142"/>
      <c r="E274" s="143"/>
      <c r="F274" s="143"/>
      <c r="G274" s="144"/>
      <c r="H274" s="31"/>
      <c r="I274" s="31"/>
      <c r="J274" s="31"/>
      <c r="L274" s="31"/>
    </row>
    <row r="275" spans="2:12" ht="13">
      <c r="B275" s="31"/>
      <c r="C275" s="141"/>
      <c r="D275" s="142"/>
      <c r="E275" s="143"/>
      <c r="F275" s="143"/>
      <c r="G275" s="144"/>
      <c r="H275" s="31"/>
      <c r="I275" s="141"/>
      <c r="J275" s="31"/>
      <c r="L275" s="31"/>
    </row>
    <row r="276" spans="2:12" ht="13">
      <c r="B276" s="31"/>
      <c r="C276" s="141"/>
      <c r="D276" s="142"/>
      <c r="E276" s="143"/>
      <c r="F276" s="143"/>
      <c r="G276" s="144"/>
      <c r="H276" s="31"/>
      <c r="I276" s="141"/>
      <c r="J276" s="31"/>
      <c r="L276" s="31"/>
    </row>
    <row r="277" spans="2:12">
      <c r="B277" s="31"/>
      <c r="C277" s="31"/>
      <c r="D277" s="31"/>
      <c r="E277" s="31"/>
      <c r="F277" s="31"/>
      <c r="G277" s="31"/>
      <c r="H277" s="31"/>
      <c r="I277" s="31"/>
      <c r="J277" s="31"/>
      <c r="L277" s="31"/>
    </row>
    <row r="278" spans="2:12">
      <c r="B278" s="31"/>
      <c r="C278" s="31"/>
      <c r="D278" s="136"/>
      <c r="E278" s="136"/>
      <c r="F278" s="136"/>
      <c r="G278" s="137"/>
      <c r="H278" s="137"/>
      <c r="I278" s="31"/>
      <c r="J278" s="31"/>
      <c r="L278" s="31"/>
    </row>
    <row r="279" spans="2:12">
      <c r="B279" s="31"/>
      <c r="C279" s="31"/>
      <c r="D279" s="136"/>
      <c r="E279" s="136"/>
      <c r="F279" s="136"/>
      <c r="G279" s="137"/>
      <c r="H279" s="137"/>
      <c r="I279" s="31"/>
      <c r="J279" s="31"/>
      <c r="L279" s="31"/>
    </row>
    <row r="280" spans="2:12">
      <c r="B280" s="31"/>
      <c r="C280" s="31"/>
      <c r="D280" s="136"/>
      <c r="E280" s="136"/>
      <c r="F280" s="136"/>
      <c r="G280" s="137"/>
      <c r="H280" s="137"/>
      <c r="I280" s="31"/>
      <c r="J280" s="31"/>
      <c r="L280" s="31"/>
    </row>
    <row r="281" spans="2:12">
      <c r="B281" s="31"/>
      <c r="C281" s="31"/>
      <c r="D281" s="136"/>
      <c r="E281" s="136"/>
      <c r="F281" s="136"/>
      <c r="G281" s="137"/>
      <c r="H281" s="137"/>
      <c r="I281" s="31"/>
      <c r="J281" s="31"/>
      <c r="L281" s="31"/>
    </row>
    <row r="282" spans="2:12">
      <c r="B282" s="31"/>
      <c r="C282" s="31"/>
      <c r="D282" s="136"/>
      <c r="E282" s="136"/>
      <c r="F282" s="136"/>
      <c r="G282" s="137"/>
      <c r="H282" s="137"/>
      <c r="I282" s="31"/>
      <c r="J282" s="31"/>
      <c r="L282" s="31"/>
    </row>
    <row r="283" spans="2:12">
      <c r="B283" s="31"/>
      <c r="C283" s="31"/>
      <c r="D283" s="136"/>
      <c r="E283" s="136"/>
      <c r="F283" s="136"/>
      <c r="G283" s="137"/>
      <c r="H283" s="137"/>
      <c r="I283" s="31"/>
      <c r="J283" s="31"/>
      <c r="L283" s="31"/>
    </row>
    <row r="284" spans="2:12">
      <c r="B284" s="31"/>
      <c r="C284" s="31"/>
      <c r="D284" s="136"/>
      <c r="E284" s="136"/>
      <c r="F284" s="136"/>
      <c r="G284" s="137"/>
      <c r="H284" s="137"/>
      <c r="I284" s="31"/>
      <c r="J284" s="31"/>
      <c r="L284" s="31"/>
    </row>
    <row r="285" spans="2:12">
      <c r="B285" s="31"/>
      <c r="C285" s="31"/>
      <c r="D285" s="136"/>
      <c r="E285" s="136"/>
      <c r="F285" s="136"/>
      <c r="G285" s="137"/>
      <c r="H285" s="137"/>
      <c r="I285" s="31"/>
      <c r="J285" s="31"/>
      <c r="L285" s="31"/>
    </row>
    <row r="286" spans="2:12">
      <c r="B286" s="31"/>
      <c r="C286" s="31"/>
      <c r="D286" s="136"/>
      <c r="E286" s="136"/>
      <c r="F286" s="136"/>
      <c r="G286" s="137"/>
      <c r="H286" s="137"/>
      <c r="I286" s="31"/>
      <c r="J286" s="31"/>
      <c r="L286" s="31"/>
    </row>
    <row r="287" spans="2:12">
      <c r="B287" s="31"/>
      <c r="C287" s="31"/>
      <c r="D287" s="136"/>
      <c r="E287" s="136"/>
      <c r="F287" s="136"/>
      <c r="G287" s="137"/>
      <c r="H287" s="137"/>
      <c r="I287" s="31"/>
      <c r="J287" s="31"/>
      <c r="L287" s="31"/>
    </row>
    <row r="288" spans="2:12">
      <c r="B288" s="31"/>
      <c r="C288" s="31"/>
      <c r="D288" s="136"/>
      <c r="E288" s="136"/>
      <c r="F288" s="136"/>
      <c r="G288" s="137"/>
      <c r="H288" s="137"/>
      <c r="I288" s="31"/>
      <c r="J288" s="31"/>
      <c r="L288" s="31"/>
    </row>
    <row r="289" spans="2:12">
      <c r="B289" s="31"/>
      <c r="C289" s="31"/>
      <c r="D289" s="136"/>
      <c r="E289" s="136"/>
      <c r="F289" s="136"/>
      <c r="G289" s="137"/>
      <c r="H289" s="137"/>
      <c r="I289" s="31"/>
      <c r="J289" s="31"/>
      <c r="L289" s="31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6810FB89FA6B48A990951F9C5382EC" ma:contentTypeVersion="8" ma:contentTypeDescription="Skapa ett nytt dokument." ma:contentTypeScope="" ma:versionID="3bcb7e7440b1882400c74c566e66288a">
  <xsd:schema xmlns:xsd="http://www.w3.org/2001/XMLSchema" xmlns:xs="http://www.w3.org/2001/XMLSchema" xmlns:p="http://schemas.microsoft.com/office/2006/metadata/properties" xmlns:ns2="90021026-2eac-4225-b6ee-2887a58c03f5" targetNamespace="http://schemas.microsoft.com/office/2006/metadata/properties" ma:root="true" ma:fieldsID="219bdf59240939713ec86fb98bdadc36" ns2:_="">
    <xsd:import namespace="90021026-2eac-4225-b6ee-2887a58c03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21026-2eac-4225-b6ee-2887a58c03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2E9E29-16BE-42B4-BBD6-8DE55023E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021026-2eac-4225-b6ee-2887a58c03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CB62F8-D864-4434-BA23-472467D6C318}">
  <ds:schemaRefs>
    <ds:schemaRef ds:uri="http://schemas.microsoft.com/office/infopath/2007/PartnerControls"/>
    <ds:schemaRef ds:uri="90021026-2eac-4225-b6ee-2887a58c03f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FED827-872B-44B5-8A77-F7F475272A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Beräkningsmall Nacka GYF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Sahl Matilda</dc:creator>
  <cp:keywords/>
  <dc:description/>
  <cp:lastModifiedBy>Held Paulie Birgitta</cp:lastModifiedBy>
  <cp:revision/>
  <dcterms:created xsi:type="dcterms:W3CDTF">2016-11-22T15:53:40Z</dcterms:created>
  <dcterms:modified xsi:type="dcterms:W3CDTF">2021-11-10T16:28:21Z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0x010100B26810FB89FA6B48A990951F9C5382EC</vt:lpwstr>
  </property>
</Properties>
</file>